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ocuments\技術\エクセル分布定数\完成版\公開版\"/>
    </mc:Choice>
  </mc:AlternateContent>
  <xr:revisionPtr revIDLastSave="0" documentId="13_ncr:1_{2858A878-A921-4C2E-B428-120CC9C84BEE}" xr6:coauthVersionLast="47" xr6:coauthVersionMax="47" xr10:uidLastSave="{00000000-0000-0000-0000-000000000000}"/>
  <workbookProtection workbookAlgorithmName="SHA-512" workbookHashValue="8RgZULgU++8PtVkYoH/f9iBfIfo2MxDes2Udd7bioGiDuanWQ0kW7De9DABFGofrklpoKGZimF7BBk+aJOhmQA==" workbookSaltValue="WMff7xLvvwpauGzZEEm39Q==" workbookSpinCount="100000" lockStructure="1"/>
  <bookViews>
    <workbookView xWindow="4425" yWindow="1545" windowWidth="34020" windowHeight="17745" tabRatio="751" xr2:uid="{00000000-000D-0000-FFFF-FFFF00000000}"/>
  </bookViews>
  <sheets>
    <sheet name="ReadMe" sheetId="34" r:id="rId1"/>
    <sheet name="表面層" sheetId="31" r:id="rId2"/>
    <sheet name="中間層" sheetId="32" r:id="rId3"/>
    <sheet name="MShξ" sheetId="7" state="hidden" r:id="rId4"/>
    <sheet name="temp" sheetId="33" state="hidden" r:id="rId5"/>
    <sheet name="解析" sheetId="30" state="hidden" r:id="rId6"/>
    <sheet name="ST矩形hξ" sheetId="29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32" l="1"/>
  <c r="F6" i="33"/>
  <c r="E6" i="33"/>
  <c r="B6" i="33"/>
  <c r="C6" i="33" s="1"/>
  <c r="C8" i="31" s="1"/>
  <c r="HT5" i="30"/>
  <c r="HV8" i="30" s="1"/>
  <c r="GZ5" i="30"/>
  <c r="HA8" i="30" s="1"/>
  <c r="GF5" i="30"/>
  <c r="GF8" i="30" s="1"/>
  <c r="FL5" i="30"/>
  <c r="FM8" i="30" s="1"/>
  <c r="ER5" i="30"/>
  <c r="ET8" i="30" s="1"/>
  <c r="DX5" i="30"/>
  <c r="DY8" i="30" s="1"/>
  <c r="DD5" i="30"/>
  <c r="DD8" i="30" s="1"/>
  <c r="CJ5" i="30"/>
  <c r="CK8" i="30" s="1"/>
  <c r="BP5" i="30"/>
  <c r="BR8" i="30" s="1"/>
  <c r="AV5" i="30"/>
  <c r="AW8" i="30" s="1"/>
  <c r="AC5" i="30"/>
  <c r="AC8" i="30" s="1"/>
  <c r="I5" i="30"/>
  <c r="I8" i="30" s="1"/>
  <c r="ID11" i="30"/>
  <c r="HJ11" i="30"/>
  <c r="GP11" i="30"/>
  <c r="FV11" i="30"/>
  <c r="FB11" i="30"/>
  <c r="EH11" i="30"/>
  <c r="DN11" i="30"/>
  <c r="CT11" i="30"/>
  <c r="BZ11" i="30"/>
  <c r="BF11" i="30"/>
  <c r="AM11" i="30"/>
  <c r="S11" i="30"/>
  <c r="AH8" i="7"/>
  <c r="AH9" i="7"/>
  <c r="AV8" i="30" l="1"/>
  <c r="AX8" i="30"/>
  <c r="BP8" i="30"/>
  <c r="HB8" i="30"/>
  <c r="HT8" i="30"/>
  <c r="HU8" i="30"/>
  <c r="BQ8" i="30"/>
  <c r="ES8" i="30"/>
  <c r="CL8" i="30"/>
  <c r="DE8" i="30"/>
  <c r="DF8" i="30"/>
  <c r="K8" i="30"/>
  <c r="FN8" i="30"/>
  <c r="AD8" i="30"/>
  <c r="CJ8" i="30"/>
  <c r="DZ8" i="30"/>
  <c r="GG8" i="30"/>
  <c r="FL8" i="30"/>
  <c r="J8" i="30"/>
  <c r="DX8" i="30"/>
  <c r="AE8" i="30"/>
  <c r="ER8" i="30"/>
  <c r="GH8" i="30"/>
  <c r="GZ8" i="30"/>
  <c r="IA12" i="30"/>
  <c r="IA13" i="30"/>
  <c r="IA14" i="30"/>
  <c r="IA15" i="30"/>
  <c r="IA16" i="30"/>
  <c r="IA17" i="30"/>
  <c r="IA18" i="30"/>
  <c r="IA19" i="30"/>
  <c r="IA20" i="30"/>
  <c r="IA21" i="30"/>
  <c r="IA22" i="30"/>
  <c r="IA23" i="30"/>
  <c r="IA24" i="30" s="1"/>
  <c r="IA25" i="30" s="1"/>
  <c r="IA26" i="30" s="1"/>
  <c r="IA27" i="30" s="1"/>
  <c r="IA28" i="30" s="1"/>
  <c r="IA29" i="30" s="1"/>
  <c r="IA30" i="30" s="1"/>
  <c r="IA34" i="30"/>
  <c r="IA35" i="30"/>
  <c r="IA36" i="30"/>
  <c r="IA37" i="30"/>
  <c r="IA38" i="30"/>
  <c r="IA39" i="30"/>
  <c r="IA40" i="30"/>
  <c r="IA41" i="30"/>
  <c r="IA42" i="30"/>
  <c r="IA43" i="30"/>
  <c r="IA44" i="30"/>
  <c r="IA45" i="30"/>
  <c r="IA46" i="30"/>
  <c r="IA47" i="30"/>
  <c r="IA48" i="30" s="1"/>
  <c r="IA49" i="30" s="1"/>
  <c r="IA50" i="30" s="1"/>
  <c r="IA51" i="30" s="1"/>
  <c r="IA52" i="30" s="1"/>
  <c r="IA56" i="30"/>
  <c r="IA57" i="30"/>
  <c r="IA58" i="30"/>
  <c r="IA59" i="30"/>
  <c r="IA60" i="30"/>
  <c r="IA61" i="30"/>
  <c r="IA62" i="30"/>
  <c r="IA63" i="30"/>
  <c r="IA64" i="30"/>
  <c r="IA65" i="30"/>
  <c r="IA66" i="30"/>
  <c r="IA67" i="30"/>
  <c r="IA68" i="30"/>
  <c r="IA69" i="30" s="1"/>
  <c r="IA70" i="30" s="1"/>
  <c r="IA71" i="30" s="1"/>
  <c r="IA72" i="30" s="1"/>
  <c r="IA73" i="30" s="1"/>
  <c r="IA74" i="30"/>
  <c r="IA78" i="30"/>
  <c r="IA79" i="30"/>
  <c r="IA80" i="30"/>
  <c r="IA81" i="30"/>
  <c r="IA82" i="30"/>
  <c r="IA83" i="30" s="1"/>
  <c r="IA84" i="30" s="1"/>
  <c r="IA85" i="30" s="1"/>
  <c r="IA86" i="30" s="1"/>
  <c r="IA87" i="30" s="1"/>
  <c r="IA88" i="30" s="1"/>
  <c r="IA89" i="30" s="1"/>
  <c r="IA90" i="30" s="1"/>
  <c r="IA91" i="30" s="1"/>
  <c r="IA92" i="30" s="1"/>
  <c r="IA93" i="30" s="1"/>
  <c r="IA94" i="30" s="1"/>
  <c r="IA95" i="30" s="1"/>
  <c r="IA96" i="30" s="1"/>
  <c r="HG12" i="30"/>
  <c r="HG13" i="30"/>
  <c r="HG14" i="30"/>
  <c r="HG15" i="30" s="1"/>
  <c r="HG16" i="30" s="1"/>
  <c r="HG17" i="30" s="1"/>
  <c r="HG18" i="30" s="1"/>
  <c r="HG19" i="30" s="1"/>
  <c r="HG20" i="30" s="1"/>
  <c r="HG21" i="30" s="1"/>
  <c r="HG22" i="30" s="1"/>
  <c r="HG23" i="30" s="1"/>
  <c r="HG24" i="30" s="1"/>
  <c r="HG25" i="30" s="1"/>
  <c r="HG26" i="30" s="1"/>
  <c r="HG27" i="30" s="1"/>
  <c r="HG28" i="30" s="1"/>
  <c r="HG29" i="30" s="1"/>
  <c r="HG30" i="30" s="1"/>
  <c r="HG34" i="30"/>
  <c r="HG35" i="30"/>
  <c r="HG36" i="30" s="1"/>
  <c r="HG37" i="30" s="1"/>
  <c r="HG38" i="30" s="1"/>
  <c r="HG39" i="30" s="1"/>
  <c r="HG40" i="30" s="1"/>
  <c r="HG41" i="30" s="1"/>
  <c r="HG42" i="30" s="1"/>
  <c r="HG43" i="30" s="1"/>
  <c r="HG44" i="30" s="1"/>
  <c r="HG45" i="30" s="1"/>
  <c r="HG46" i="30" s="1"/>
  <c r="HG47" i="30" s="1"/>
  <c r="HG48" i="30" s="1"/>
  <c r="HG49" i="30" s="1"/>
  <c r="HG50" i="30" s="1"/>
  <c r="HG51" i="30" s="1"/>
  <c r="HG52" i="30" s="1"/>
  <c r="HG56" i="30"/>
  <c r="HG57" i="30" s="1"/>
  <c r="HG58" i="30" s="1"/>
  <c r="HG59" i="30" s="1"/>
  <c r="HG60" i="30" s="1"/>
  <c r="HG61" i="30" s="1"/>
  <c r="HG62" i="30" s="1"/>
  <c r="HG63" i="30" s="1"/>
  <c r="HG64" i="30" s="1"/>
  <c r="HG65" i="30" s="1"/>
  <c r="HG66" i="30" s="1"/>
  <c r="HG67" i="30" s="1"/>
  <c r="HG68" i="30" s="1"/>
  <c r="HG69" i="30" s="1"/>
  <c r="HG70" i="30" s="1"/>
  <c r="HG71" i="30" s="1"/>
  <c r="HG72" i="30" s="1"/>
  <c r="HG73" i="30" s="1"/>
  <c r="HG74" i="30" s="1"/>
  <c r="HG78" i="30"/>
  <c r="HG79" i="30" s="1"/>
  <c r="HG80" i="30" s="1"/>
  <c r="HG81" i="30" s="1"/>
  <c r="HG82" i="30" s="1"/>
  <c r="HG83" i="30" s="1"/>
  <c r="HG84" i="30" s="1"/>
  <c r="HG85" i="30" s="1"/>
  <c r="HG86" i="30" s="1"/>
  <c r="HG87" i="30" s="1"/>
  <c r="HG88" i="30" s="1"/>
  <c r="HG89" i="30" s="1"/>
  <c r="HG90" i="30" s="1"/>
  <c r="HG91" i="30" s="1"/>
  <c r="HG92" i="30" s="1"/>
  <c r="HG93" i="30" s="1"/>
  <c r="HG94" i="30" s="1"/>
  <c r="HG95" i="30" s="1"/>
  <c r="HG96" i="30" s="1"/>
  <c r="GM12" i="30"/>
  <c r="GM13" i="30" s="1"/>
  <c r="GM14" i="30" s="1"/>
  <c r="GM15" i="30" s="1"/>
  <c r="GM16" i="30" s="1"/>
  <c r="GM17" i="30" s="1"/>
  <c r="GM18" i="30" s="1"/>
  <c r="GM19" i="30" s="1"/>
  <c r="GM20" i="30" s="1"/>
  <c r="GM21" i="30" s="1"/>
  <c r="GM22" i="30" s="1"/>
  <c r="GM23" i="30" s="1"/>
  <c r="GM24" i="30" s="1"/>
  <c r="GM25" i="30" s="1"/>
  <c r="GM26" i="30" s="1"/>
  <c r="GM27" i="30" s="1"/>
  <c r="GM28" i="30" s="1"/>
  <c r="GM29" i="30" s="1"/>
  <c r="GM30" i="30" s="1"/>
  <c r="GM34" i="30"/>
  <c r="GM35" i="30" s="1"/>
  <c r="GM36" i="30" s="1"/>
  <c r="GM37" i="30" s="1"/>
  <c r="GM38" i="30" s="1"/>
  <c r="GM39" i="30" s="1"/>
  <c r="GM40" i="30" s="1"/>
  <c r="GM41" i="30" s="1"/>
  <c r="GM42" i="30" s="1"/>
  <c r="GM43" i="30" s="1"/>
  <c r="GM44" i="30" s="1"/>
  <c r="GM45" i="30" s="1"/>
  <c r="GM46" i="30" s="1"/>
  <c r="GM47" i="30" s="1"/>
  <c r="GM48" i="30" s="1"/>
  <c r="GM49" i="30" s="1"/>
  <c r="GM50" i="30" s="1"/>
  <c r="GM51" i="30" s="1"/>
  <c r="GM52" i="30" s="1"/>
  <c r="GM56" i="30"/>
  <c r="GM57" i="30" s="1"/>
  <c r="GM58" i="30" s="1"/>
  <c r="GM59" i="30" s="1"/>
  <c r="GM60" i="30" s="1"/>
  <c r="GM61" i="30" s="1"/>
  <c r="GM62" i="30" s="1"/>
  <c r="GM63" i="30" s="1"/>
  <c r="GM64" i="30" s="1"/>
  <c r="GM65" i="30" s="1"/>
  <c r="GM66" i="30" s="1"/>
  <c r="GM67" i="30" s="1"/>
  <c r="GM68" i="30" s="1"/>
  <c r="GM69" i="30" s="1"/>
  <c r="GM70" i="30" s="1"/>
  <c r="GM71" i="30" s="1"/>
  <c r="GM72" i="30" s="1"/>
  <c r="GM73" i="30" s="1"/>
  <c r="GM74" i="30" s="1"/>
  <c r="GM78" i="30"/>
  <c r="GM79" i="30"/>
  <c r="GM80" i="30" s="1"/>
  <c r="GM81" i="30" s="1"/>
  <c r="GM82" i="30" s="1"/>
  <c r="GM83" i="30" s="1"/>
  <c r="GM84" i="30" s="1"/>
  <c r="GM85" i="30" s="1"/>
  <c r="GM86" i="30" s="1"/>
  <c r="GM87" i="30" s="1"/>
  <c r="GM88" i="30" s="1"/>
  <c r="GM89" i="30" s="1"/>
  <c r="GM90" i="30" s="1"/>
  <c r="GM91" i="30" s="1"/>
  <c r="GM92" i="30" s="1"/>
  <c r="GM93" i="30" s="1"/>
  <c r="GM94" i="30" s="1"/>
  <c r="GM95" i="30" s="1"/>
  <c r="GM96" i="30" s="1"/>
  <c r="FS12" i="30"/>
  <c r="FS13" i="30" s="1"/>
  <c r="FS14" i="30" s="1"/>
  <c r="FS15" i="30" s="1"/>
  <c r="FS16" i="30" s="1"/>
  <c r="FS17" i="30" s="1"/>
  <c r="FS18" i="30" s="1"/>
  <c r="FS19" i="30" s="1"/>
  <c r="FS20" i="30" s="1"/>
  <c r="FS21" i="30" s="1"/>
  <c r="FS22" i="30" s="1"/>
  <c r="FS23" i="30" s="1"/>
  <c r="FS24" i="30" s="1"/>
  <c r="FS25" i="30" s="1"/>
  <c r="FS26" i="30" s="1"/>
  <c r="FS27" i="30" s="1"/>
  <c r="FS28" i="30" s="1"/>
  <c r="FS29" i="30" s="1"/>
  <c r="FS30" i="30" s="1"/>
  <c r="FS34" i="30"/>
  <c r="FS35" i="30" s="1"/>
  <c r="FS36" i="30" s="1"/>
  <c r="FS37" i="30" s="1"/>
  <c r="FS38" i="30" s="1"/>
  <c r="FS39" i="30" s="1"/>
  <c r="FS40" i="30" s="1"/>
  <c r="FS41" i="30" s="1"/>
  <c r="FS42" i="30" s="1"/>
  <c r="FS43" i="30" s="1"/>
  <c r="FS44" i="30" s="1"/>
  <c r="FS45" i="30" s="1"/>
  <c r="FS46" i="30" s="1"/>
  <c r="FS47" i="30" s="1"/>
  <c r="FS48" i="30" s="1"/>
  <c r="FS49" i="30" s="1"/>
  <c r="FS50" i="30" s="1"/>
  <c r="FS51" i="30" s="1"/>
  <c r="FS52" i="30" s="1"/>
  <c r="FS56" i="30"/>
  <c r="FS57" i="30"/>
  <c r="FS58" i="30" s="1"/>
  <c r="FS59" i="30" s="1"/>
  <c r="FS60" i="30" s="1"/>
  <c r="FS61" i="30" s="1"/>
  <c r="FS62" i="30" s="1"/>
  <c r="FS63" i="30" s="1"/>
  <c r="FS64" i="30" s="1"/>
  <c r="FS65" i="30" s="1"/>
  <c r="FS66" i="30" s="1"/>
  <c r="FS67" i="30" s="1"/>
  <c r="FS68" i="30" s="1"/>
  <c r="FS69" i="30" s="1"/>
  <c r="FS70" i="30" s="1"/>
  <c r="FS71" i="30" s="1"/>
  <c r="FS72" i="30" s="1"/>
  <c r="FS73" i="30" s="1"/>
  <c r="FS74" i="30" s="1"/>
  <c r="FS78" i="30"/>
  <c r="FS79" i="30" s="1"/>
  <c r="FS80" i="30" s="1"/>
  <c r="FS81" i="30" s="1"/>
  <c r="FS82" i="30" s="1"/>
  <c r="FS83" i="30" s="1"/>
  <c r="FS84" i="30" s="1"/>
  <c r="FS85" i="30" s="1"/>
  <c r="FS86" i="30" s="1"/>
  <c r="FS87" i="30" s="1"/>
  <c r="FS88" i="30" s="1"/>
  <c r="FS89" i="30" s="1"/>
  <c r="FS90" i="30" s="1"/>
  <c r="FS91" i="30" s="1"/>
  <c r="FS92" i="30" s="1"/>
  <c r="FS93" i="30" s="1"/>
  <c r="FS94" i="30" s="1"/>
  <c r="FS95" i="30" s="1"/>
  <c r="FS96" i="30" s="1"/>
  <c r="EY12" i="30"/>
  <c r="EY13" i="30" s="1"/>
  <c r="EY14" i="30" s="1"/>
  <c r="EY15" i="30" s="1"/>
  <c r="EY16" i="30" s="1"/>
  <c r="EY17" i="30" s="1"/>
  <c r="EY18" i="30" s="1"/>
  <c r="EY19" i="30" s="1"/>
  <c r="EY20" i="30" s="1"/>
  <c r="EY21" i="30" s="1"/>
  <c r="EY22" i="30" s="1"/>
  <c r="EY23" i="30" s="1"/>
  <c r="EY24" i="30" s="1"/>
  <c r="EY25" i="30" s="1"/>
  <c r="EY26" i="30" s="1"/>
  <c r="EY27" i="30" s="1"/>
  <c r="EY28" i="30" s="1"/>
  <c r="EY29" i="30" s="1"/>
  <c r="EY30" i="30" s="1"/>
  <c r="EY34" i="30"/>
  <c r="EY35" i="30" s="1"/>
  <c r="EY36" i="30" s="1"/>
  <c r="EY37" i="30" s="1"/>
  <c r="EY38" i="30" s="1"/>
  <c r="EY39" i="30" s="1"/>
  <c r="EY40" i="30" s="1"/>
  <c r="EY41" i="30" s="1"/>
  <c r="EY42" i="30" s="1"/>
  <c r="EY43" i="30" s="1"/>
  <c r="EY44" i="30" s="1"/>
  <c r="EY45" i="30" s="1"/>
  <c r="EY46" i="30" s="1"/>
  <c r="EY47" i="30" s="1"/>
  <c r="EY48" i="30" s="1"/>
  <c r="EY49" i="30" s="1"/>
  <c r="EY50" i="30" s="1"/>
  <c r="EY51" i="30" s="1"/>
  <c r="EY52" i="30" s="1"/>
  <c r="EY56" i="30"/>
  <c r="EY57" i="30" s="1"/>
  <c r="EY58" i="30" s="1"/>
  <c r="EY59" i="30" s="1"/>
  <c r="EY60" i="30" s="1"/>
  <c r="EY61" i="30" s="1"/>
  <c r="EY62" i="30" s="1"/>
  <c r="EY63" i="30" s="1"/>
  <c r="EY64" i="30" s="1"/>
  <c r="EY65" i="30" s="1"/>
  <c r="EY66" i="30" s="1"/>
  <c r="EY67" i="30" s="1"/>
  <c r="EY68" i="30" s="1"/>
  <c r="EY69" i="30" s="1"/>
  <c r="EY70" i="30" s="1"/>
  <c r="EY71" i="30" s="1"/>
  <c r="EY72" i="30" s="1"/>
  <c r="EY73" i="30" s="1"/>
  <c r="EY74" i="30" s="1"/>
  <c r="EY78" i="30"/>
  <c r="EY79" i="30" s="1"/>
  <c r="EY80" i="30" s="1"/>
  <c r="EY81" i="30" s="1"/>
  <c r="EY82" i="30" s="1"/>
  <c r="EY83" i="30" s="1"/>
  <c r="EY84" i="30" s="1"/>
  <c r="EY85" i="30" s="1"/>
  <c r="EY86" i="30" s="1"/>
  <c r="EY87" i="30" s="1"/>
  <c r="EY88" i="30" s="1"/>
  <c r="EY89" i="30" s="1"/>
  <c r="EY90" i="30" s="1"/>
  <c r="EY91" i="30" s="1"/>
  <c r="EY92" i="30" s="1"/>
  <c r="EY93" i="30" s="1"/>
  <c r="EY94" i="30" s="1"/>
  <c r="EY95" i="30" s="1"/>
  <c r="EY96" i="30" s="1"/>
  <c r="EE12" i="30"/>
  <c r="EE13" i="30" s="1"/>
  <c r="EE14" i="30" s="1"/>
  <c r="EE15" i="30" s="1"/>
  <c r="EE16" i="30" s="1"/>
  <c r="EE17" i="30" s="1"/>
  <c r="EE18" i="30" s="1"/>
  <c r="EE19" i="30" s="1"/>
  <c r="EE20" i="30" s="1"/>
  <c r="EE21" i="30" s="1"/>
  <c r="EE22" i="30" s="1"/>
  <c r="EE23" i="30" s="1"/>
  <c r="EE24" i="30" s="1"/>
  <c r="EE25" i="30" s="1"/>
  <c r="EE26" i="30" s="1"/>
  <c r="EE27" i="30" s="1"/>
  <c r="EE28" i="30" s="1"/>
  <c r="EE29" i="30" s="1"/>
  <c r="EE30" i="30" s="1"/>
  <c r="EE34" i="30"/>
  <c r="EE35" i="30" s="1"/>
  <c r="EE36" i="30" s="1"/>
  <c r="EE37" i="30" s="1"/>
  <c r="EE38" i="30" s="1"/>
  <c r="EE39" i="30" s="1"/>
  <c r="EE40" i="30" s="1"/>
  <c r="EE41" i="30" s="1"/>
  <c r="EE42" i="30" s="1"/>
  <c r="EE43" i="30" s="1"/>
  <c r="EE44" i="30" s="1"/>
  <c r="EE45" i="30" s="1"/>
  <c r="EE46" i="30" s="1"/>
  <c r="EE47" i="30" s="1"/>
  <c r="EE48" i="30" s="1"/>
  <c r="EE49" i="30" s="1"/>
  <c r="EE50" i="30" s="1"/>
  <c r="EE51" i="30" s="1"/>
  <c r="EE52" i="30" s="1"/>
  <c r="EE56" i="30"/>
  <c r="EE57" i="30" s="1"/>
  <c r="EE58" i="30" s="1"/>
  <c r="EE59" i="30" s="1"/>
  <c r="EE60" i="30" s="1"/>
  <c r="EE61" i="30" s="1"/>
  <c r="EE62" i="30" s="1"/>
  <c r="EE63" i="30" s="1"/>
  <c r="EE64" i="30" s="1"/>
  <c r="EE65" i="30" s="1"/>
  <c r="EE66" i="30" s="1"/>
  <c r="EE67" i="30" s="1"/>
  <c r="EE68" i="30" s="1"/>
  <c r="EE69" i="30" s="1"/>
  <c r="EE70" i="30" s="1"/>
  <c r="EE71" i="30" s="1"/>
  <c r="EE72" i="30" s="1"/>
  <c r="EE73" i="30" s="1"/>
  <c r="EE74" i="30" s="1"/>
  <c r="EE78" i="30"/>
  <c r="EE79" i="30" s="1"/>
  <c r="EE80" i="30" s="1"/>
  <c r="EE81" i="30" s="1"/>
  <c r="EE82" i="30" s="1"/>
  <c r="EE83" i="30" s="1"/>
  <c r="EE84" i="30" s="1"/>
  <c r="EE85" i="30" s="1"/>
  <c r="EE86" i="30" s="1"/>
  <c r="EE87" i="30" s="1"/>
  <c r="EE88" i="30" s="1"/>
  <c r="EE89" i="30" s="1"/>
  <c r="EE90" i="30" s="1"/>
  <c r="EE91" i="30" s="1"/>
  <c r="EE92" i="30" s="1"/>
  <c r="EE93" i="30" s="1"/>
  <c r="EE94" i="30" s="1"/>
  <c r="EE95" i="30" s="1"/>
  <c r="EE96" i="30" s="1"/>
  <c r="DK12" i="30"/>
  <c r="DK13" i="30" s="1"/>
  <c r="DK14" i="30" s="1"/>
  <c r="DK15" i="30" s="1"/>
  <c r="DK16" i="30" s="1"/>
  <c r="DK17" i="30" s="1"/>
  <c r="DK18" i="30" s="1"/>
  <c r="DK19" i="30" s="1"/>
  <c r="DK20" i="30" s="1"/>
  <c r="DK21" i="30" s="1"/>
  <c r="DK22" i="30" s="1"/>
  <c r="DK23" i="30" s="1"/>
  <c r="DK24" i="30" s="1"/>
  <c r="DK25" i="30" s="1"/>
  <c r="DK26" i="30" s="1"/>
  <c r="DK27" i="30" s="1"/>
  <c r="DK28" i="30" s="1"/>
  <c r="DK29" i="30" s="1"/>
  <c r="DK30" i="30" s="1"/>
  <c r="DK34" i="30"/>
  <c r="DK35" i="30" s="1"/>
  <c r="DK36" i="30" s="1"/>
  <c r="DK37" i="30" s="1"/>
  <c r="DK38" i="30" s="1"/>
  <c r="DK39" i="30" s="1"/>
  <c r="DK40" i="30" s="1"/>
  <c r="DK41" i="30" s="1"/>
  <c r="DK42" i="30" s="1"/>
  <c r="DK43" i="30" s="1"/>
  <c r="DK44" i="30" s="1"/>
  <c r="DK45" i="30" s="1"/>
  <c r="DK46" i="30" s="1"/>
  <c r="DK47" i="30" s="1"/>
  <c r="DK48" i="30" s="1"/>
  <c r="DK49" i="30" s="1"/>
  <c r="DK50" i="30" s="1"/>
  <c r="DK51" i="30" s="1"/>
  <c r="DK52" i="30" s="1"/>
  <c r="DK56" i="30"/>
  <c r="DK57" i="30" s="1"/>
  <c r="DK58" i="30" s="1"/>
  <c r="DK59" i="30" s="1"/>
  <c r="DK60" i="30" s="1"/>
  <c r="DK61" i="30" s="1"/>
  <c r="DK62" i="30" s="1"/>
  <c r="DK63" i="30" s="1"/>
  <c r="DK64" i="30" s="1"/>
  <c r="DK65" i="30" s="1"/>
  <c r="DK66" i="30" s="1"/>
  <c r="DK67" i="30" s="1"/>
  <c r="DK68" i="30" s="1"/>
  <c r="DK69" i="30" s="1"/>
  <c r="DK70" i="30" s="1"/>
  <c r="DK71" i="30" s="1"/>
  <c r="DK72" i="30" s="1"/>
  <c r="DK73" i="30" s="1"/>
  <c r="DK74" i="30" s="1"/>
  <c r="DK78" i="30"/>
  <c r="DK79" i="30" s="1"/>
  <c r="DK80" i="30" s="1"/>
  <c r="DK81" i="30" s="1"/>
  <c r="DK82" i="30" s="1"/>
  <c r="DK83" i="30" s="1"/>
  <c r="DK84" i="30" s="1"/>
  <c r="DK85" i="30" s="1"/>
  <c r="DK86" i="30" s="1"/>
  <c r="DK87" i="30" s="1"/>
  <c r="DK88" i="30" s="1"/>
  <c r="DK89" i="30" s="1"/>
  <c r="DK90" i="30" s="1"/>
  <c r="DK91" i="30" s="1"/>
  <c r="DK92" i="30" s="1"/>
  <c r="DK93" i="30" s="1"/>
  <c r="DK94" i="30" s="1"/>
  <c r="DK95" i="30" s="1"/>
  <c r="DK96" i="30" s="1"/>
  <c r="CQ12" i="30"/>
  <c r="CQ13" i="30" s="1"/>
  <c r="CQ14" i="30" s="1"/>
  <c r="CQ15" i="30" s="1"/>
  <c r="CQ16" i="30" s="1"/>
  <c r="CQ17" i="30" s="1"/>
  <c r="CQ18" i="30" s="1"/>
  <c r="CQ19" i="30" s="1"/>
  <c r="CQ20" i="30" s="1"/>
  <c r="CQ21" i="30" s="1"/>
  <c r="CQ22" i="30" s="1"/>
  <c r="CQ23" i="30" s="1"/>
  <c r="CQ24" i="30" s="1"/>
  <c r="CQ25" i="30" s="1"/>
  <c r="CQ26" i="30" s="1"/>
  <c r="CQ27" i="30" s="1"/>
  <c r="CQ28" i="30" s="1"/>
  <c r="CQ29" i="30" s="1"/>
  <c r="CQ30" i="30" s="1"/>
  <c r="CQ34" i="30"/>
  <c r="CQ35" i="30" s="1"/>
  <c r="CQ36" i="30" s="1"/>
  <c r="CQ37" i="30" s="1"/>
  <c r="CQ38" i="30" s="1"/>
  <c r="CQ39" i="30" s="1"/>
  <c r="CQ40" i="30" s="1"/>
  <c r="CQ41" i="30" s="1"/>
  <c r="CQ42" i="30" s="1"/>
  <c r="CQ43" i="30" s="1"/>
  <c r="CQ44" i="30" s="1"/>
  <c r="CQ45" i="30" s="1"/>
  <c r="CQ46" i="30" s="1"/>
  <c r="CQ47" i="30" s="1"/>
  <c r="CQ48" i="30" s="1"/>
  <c r="CQ49" i="30" s="1"/>
  <c r="CQ50" i="30" s="1"/>
  <c r="CQ51" i="30" s="1"/>
  <c r="CQ52" i="30" s="1"/>
  <c r="CQ56" i="30"/>
  <c r="CQ57" i="30" s="1"/>
  <c r="CQ58" i="30" s="1"/>
  <c r="CQ59" i="30" s="1"/>
  <c r="CQ60" i="30" s="1"/>
  <c r="CQ61" i="30" s="1"/>
  <c r="CQ62" i="30" s="1"/>
  <c r="CQ63" i="30" s="1"/>
  <c r="CQ64" i="30" s="1"/>
  <c r="CQ65" i="30" s="1"/>
  <c r="CQ66" i="30" s="1"/>
  <c r="CQ67" i="30" s="1"/>
  <c r="CQ68" i="30" s="1"/>
  <c r="CQ69" i="30" s="1"/>
  <c r="CQ70" i="30" s="1"/>
  <c r="CQ71" i="30" s="1"/>
  <c r="CQ72" i="30" s="1"/>
  <c r="CQ73" i="30" s="1"/>
  <c r="CQ74" i="30" s="1"/>
  <c r="CQ78" i="30"/>
  <c r="CQ79" i="30" s="1"/>
  <c r="CQ80" i="30" s="1"/>
  <c r="CQ81" i="30" s="1"/>
  <c r="CQ82" i="30" s="1"/>
  <c r="CQ83" i="30" s="1"/>
  <c r="CQ84" i="30" s="1"/>
  <c r="CQ85" i="30" s="1"/>
  <c r="CQ86" i="30" s="1"/>
  <c r="CQ87" i="30" s="1"/>
  <c r="CQ88" i="30" s="1"/>
  <c r="CQ89" i="30" s="1"/>
  <c r="CQ90" i="30" s="1"/>
  <c r="CQ91" i="30" s="1"/>
  <c r="CQ92" i="30" s="1"/>
  <c r="CQ93" i="30" s="1"/>
  <c r="CQ94" i="30" s="1"/>
  <c r="CQ95" i="30" s="1"/>
  <c r="CQ96" i="30" s="1"/>
  <c r="BW12" i="30"/>
  <c r="BW13" i="30" s="1"/>
  <c r="BW14" i="30" s="1"/>
  <c r="BW15" i="30" s="1"/>
  <c r="BW16" i="30" s="1"/>
  <c r="BW17" i="30" s="1"/>
  <c r="BW18" i="30" s="1"/>
  <c r="BW19" i="30" s="1"/>
  <c r="BW20" i="30" s="1"/>
  <c r="BW21" i="30" s="1"/>
  <c r="BW22" i="30" s="1"/>
  <c r="BW23" i="30" s="1"/>
  <c r="BW24" i="30" s="1"/>
  <c r="BW25" i="30" s="1"/>
  <c r="BW26" i="30" s="1"/>
  <c r="BW27" i="30" s="1"/>
  <c r="BW28" i="30" s="1"/>
  <c r="BW29" i="30" s="1"/>
  <c r="BW30" i="30" s="1"/>
  <c r="BZ25" i="30"/>
  <c r="BW34" i="30"/>
  <c r="BW35" i="30" s="1"/>
  <c r="BW36" i="30" s="1"/>
  <c r="BW37" i="30" s="1"/>
  <c r="BW38" i="30" s="1"/>
  <c r="BW39" i="30" s="1"/>
  <c r="BW40" i="30" s="1"/>
  <c r="BW41" i="30" s="1"/>
  <c r="BW42" i="30" s="1"/>
  <c r="BW43" i="30" s="1"/>
  <c r="BW44" i="30" s="1"/>
  <c r="BW45" i="30" s="1"/>
  <c r="BW46" i="30" s="1"/>
  <c r="BW47" i="30" s="1"/>
  <c r="BW48" i="30" s="1"/>
  <c r="BW49" i="30" s="1"/>
  <c r="BW50" i="30" s="1"/>
  <c r="BW51" i="30" s="1"/>
  <c r="BW52" i="30" s="1"/>
  <c r="BW56" i="30"/>
  <c r="BW57" i="30" s="1"/>
  <c r="BW58" i="30" s="1"/>
  <c r="BW59" i="30" s="1"/>
  <c r="BW60" i="30" s="1"/>
  <c r="BW61" i="30" s="1"/>
  <c r="BW62" i="30" s="1"/>
  <c r="BW63" i="30" s="1"/>
  <c r="BW64" i="30" s="1"/>
  <c r="BW65" i="30" s="1"/>
  <c r="BW66" i="30" s="1"/>
  <c r="BW67" i="30" s="1"/>
  <c r="BW68" i="30" s="1"/>
  <c r="BW69" i="30" s="1"/>
  <c r="BW70" i="30" s="1"/>
  <c r="BW71" i="30" s="1"/>
  <c r="BW72" i="30" s="1"/>
  <c r="BW73" i="30" s="1"/>
  <c r="BW74" i="30" s="1"/>
  <c r="BW78" i="30"/>
  <c r="BW79" i="30" s="1"/>
  <c r="BW80" i="30" s="1"/>
  <c r="BW81" i="30" s="1"/>
  <c r="BW82" i="30" s="1"/>
  <c r="BW83" i="30" s="1"/>
  <c r="BW84" i="30" s="1"/>
  <c r="BW85" i="30" s="1"/>
  <c r="BW86" i="30" s="1"/>
  <c r="BW87" i="30" s="1"/>
  <c r="BW88" i="30" s="1"/>
  <c r="BW89" i="30" s="1"/>
  <c r="BW90" i="30" s="1"/>
  <c r="BW91" i="30" s="1"/>
  <c r="BW92" i="30" s="1"/>
  <c r="BW93" i="30" s="1"/>
  <c r="BW94" i="30" s="1"/>
  <c r="BW95" i="30" s="1"/>
  <c r="BW96" i="30" s="1"/>
  <c r="BC12" i="30"/>
  <c r="BC13" i="30" s="1"/>
  <c r="BC14" i="30" s="1"/>
  <c r="BC15" i="30" s="1"/>
  <c r="BC16" i="30" s="1"/>
  <c r="BC17" i="30" s="1"/>
  <c r="BC18" i="30" s="1"/>
  <c r="BC19" i="30" s="1"/>
  <c r="BC20" i="30" s="1"/>
  <c r="BC21" i="30" s="1"/>
  <c r="BC22" i="30" s="1"/>
  <c r="BC23" i="30" s="1"/>
  <c r="BC24" i="30" s="1"/>
  <c r="BC25" i="30" s="1"/>
  <c r="BC26" i="30" s="1"/>
  <c r="BC27" i="30" s="1"/>
  <c r="BC28" i="30" s="1"/>
  <c r="BC29" i="30" s="1"/>
  <c r="BC30" i="30" s="1"/>
  <c r="BC34" i="30"/>
  <c r="BC35" i="30" s="1"/>
  <c r="BC36" i="30" s="1"/>
  <c r="BC37" i="30" s="1"/>
  <c r="BC38" i="30" s="1"/>
  <c r="BC39" i="30" s="1"/>
  <c r="BC40" i="30" s="1"/>
  <c r="BC41" i="30" s="1"/>
  <c r="BC42" i="30" s="1"/>
  <c r="BC43" i="30" s="1"/>
  <c r="BC44" i="30" s="1"/>
  <c r="BC45" i="30" s="1"/>
  <c r="BC46" i="30" s="1"/>
  <c r="BC47" i="30" s="1"/>
  <c r="BC48" i="30" s="1"/>
  <c r="BC49" i="30" s="1"/>
  <c r="BC50" i="30" s="1"/>
  <c r="BC51" i="30" s="1"/>
  <c r="BC52" i="30" s="1"/>
  <c r="BC56" i="30"/>
  <c r="BC57" i="30" s="1"/>
  <c r="BC58" i="30" s="1"/>
  <c r="BC59" i="30" s="1"/>
  <c r="BC60" i="30" s="1"/>
  <c r="BC61" i="30" s="1"/>
  <c r="BC62" i="30" s="1"/>
  <c r="BC63" i="30" s="1"/>
  <c r="BC64" i="30" s="1"/>
  <c r="BC65" i="30" s="1"/>
  <c r="BC66" i="30" s="1"/>
  <c r="BC67" i="30" s="1"/>
  <c r="BC68" i="30" s="1"/>
  <c r="BC69" i="30" s="1"/>
  <c r="BC70" i="30" s="1"/>
  <c r="BC71" i="30" s="1"/>
  <c r="BC72" i="30" s="1"/>
  <c r="BC73" i="30" s="1"/>
  <c r="BC74" i="30" s="1"/>
  <c r="BC78" i="30"/>
  <c r="BC79" i="30" s="1"/>
  <c r="BC80" i="30" s="1"/>
  <c r="BC81" i="30" s="1"/>
  <c r="BC82" i="30" s="1"/>
  <c r="BC83" i="30" s="1"/>
  <c r="BC84" i="30" s="1"/>
  <c r="BC85" i="30" s="1"/>
  <c r="BC86" i="30" s="1"/>
  <c r="BC87" i="30" s="1"/>
  <c r="BC88" i="30" s="1"/>
  <c r="BC89" i="30" s="1"/>
  <c r="BC90" i="30" s="1"/>
  <c r="BC91" i="30" s="1"/>
  <c r="BC92" i="30" s="1"/>
  <c r="BC93" i="30" s="1"/>
  <c r="BC94" i="30" s="1"/>
  <c r="BC95" i="30" s="1"/>
  <c r="BC96" i="30" s="1"/>
  <c r="AJ12" i="30"/>
  <c r="AJ13" i="30" s="1"/>
  <c r="AJ14" i="30" s="1"/>
  <c r="AJ15" i="30" s="1"/>
  <c r="AJ16" i="30" s="1"/>
  <c r="AJ17" i="30" s="1"/>
  <c r="AJ18" i="30" s="1"/>
  <c r="AJ19" i="30" s="1"/>
  <c r="AJ20" i="30" s="1"/>
  <c r="AJ21" i="30" s="1"/>
  <c r="AJ22" i="30" s="1"/>
  <c r="AJ23" i="30" s="1"/>
  <c r="AJ24" i="30" s="1"/>
  <c r="AJ25" i="30" s="1"/>
  <c r="AJ26" i="30" s="1"/>
  <c r="AJ27" i="30" s="1"/>
  <c r="AJ28" i="30" s="1"/>
  <c r="AJ29" i="30" s="1"/>
  <c r="AJ30" i="30" s="1"/>
  <c r="AJ34" i="30"/>
  <c r="AJ35" i="30" s="1"/>
  <c r="AJ36" i="30" s="1"/>
  <c r="AJ37" i="30" s="1"/>
  <c r="AJ38" i="30" s="1"/>
  <c r="AJ39" i="30" s="1"/>
  <c r="AJ40" i="30" s="1"/>
  <c r="AJ41" i="30" s="1"/>
  <c r="AJ42" i="30" s="1"/>
  <c r="AJ43" i="30" s="1"/>
  <c r="AJ44" i="30" s="1"/>
  <c r="AJ45" i="30" s="1"/>
  <c r="AJ46" i="30" s="1"/>
  <c r="AJ47" i="30" s="1"/>
  <c r="AJ48" i="30" s="1"/>
  <c r="AJ49" i="30" s="1"/>
  <c r="AJ50" i="30" s="1"/>
  <c r="AJ51" i="30" s="1"/>
  <c r="AJ52" i="30" s="1"/>
  <c r="AJ56" i="30"/>
  <c r="AJ57" i="30" s="1"/>
  <c r="AJ58" i="30" s="1"/>
  <c r="AJ59" i="30" s="1"/>
  <c r="AJ60" i="30" s="1"/>
  <c r="AJ61" i="30" s="1"/>
  <c r="AJ62" i="30" s="1"/>
  <c r="AJ63" i="30" s="1"/>
  <c r="AJ64" i="30" s="1"/>
  <c r="AJ65" i="30" s="1"/>
  <c r="AJ66" i="30" s="1"/>
  <c r="AJ67" i="30" s="1"/>
  <c r="AJ68" i="30" s="1"/>
  <c r="AJ69" i="30" s="1"/>
  <c r="AJ70" i="30" s="1"/>
  <c r="AJ71" i="30" s="1"/>
  <c r="AJ72" i="30" s="1"/>
  <c r="AJ73" i="30" s="1"/>
  <c r="AJ74" i="30" s="1"/>
  <c r="AJ78" i="30"/>
  <c r="AJ79" i="30" s="1"/>
  <c r="AJ80" i="30" s="1"/>
  <c r="AJ81" i="30" s="1"/>
  <c r="AJ82" i="30" s="1"/>
  <c r="AJ83" i="30" s="1"/>
  <c r="AJ84" i="30" s="1"/>
  <c r="AJ85" i="30" s="1"/>
  <c r="AJ86" i="30" s="1"/>
  <c r="AJ87" i="30" s="1"/>
  <c r="AJ88" i="30" s="1"/>
  <c r="AJ89" i="30" s="1"/>
  <c r="AJ90" i="30" s="1"/>
  <c r="AJ91" i="30" s="1"/>
  <c r="AJ92" i="30" s="1"/>
  <c r="AJ93" i="30" s="1"/>
  <c r="AJ94" i="30" s="1"/>
  <c r="AJ95" i="30" s="1"/>
  <c r="AJ96" i="30" s="1"/>
  <c r="A12" i="30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P12" i="30"/>
  <c r="P13" i="30" s="1"/>
  <c r="P14" i="30" s="1"/>
  <c r="P15" i="30" s="1"/>
  <c r="P16" i="30" s="1"/>
  <c r="P17" i="30" s="1"/>
  <c r="P18" i="30" s="1"/>
  <c r="P19" i="30" s="1"/>
  <c r="P20" i="30" s="1"/>
  <c r="P21" i="30" s="1"/>
  <c r="P22" i="30" s="1"/>
  <c r="P23" i="30" s="1"/>
  <c r="P24" i="30" s="1"/>
  <c r="P25" i="30" s="1"/>
  <c r="P26" i="30" s="1"/>
  <c r="P27" i="30" s="1"/>
  <c r="P28" i="30" s="1"/>
  <c r="P29" i="30" s="1"/>
  <c r="P30" i="30" s="1"/>
  <c r="A34" i="30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P34" i="30"/>
  <c r="P35" i="30" s="1"/>
  <c r="P36" i="30" s="1"/>
  <c r="P37" i="30" s="1"/>
  <c r="P38" i="30" s="1"/>
  <c r="P39" i="30" s="1"/>
  <c r="P40" i="30" s="1"/>
  <c r="P41" i="30" s="1"/>
  <c r="P42" i="30" s="1"/>
  <c r="P43" i="30" s="1"/>
  <c r="P44" i="30" s="1"/>
  <c r="P45" i="30" s="1"/>
  <c r="P46" i="30" s="1"/>
  <c r="P47" i="30" s="1"/>
  <c r="P48" i="30" s="1"/>
  <c r="P49" i="30" s="1"/>
  <c r="P50" i="30" s="1"/>
  <c r="P51" i="30" s="1"/>
  <c r="P52" i="30" s="1"/>
  <c r="A56" i="30"/>
  <c r="A57" i="30" s="1"/>
  <c r="P56" i="30"/>
  <c r="P57" i="30" s="1"/>
  <c r="P58" i="30" s="1"/>
  <c r="P59" i="30" s="1"/>
  <c r="P60" i="30" s="1"/>
  <c r="P61" i="30" s="1"/>
  <c r="P62" i="30" s="1"/>
  <c r="P63" i="30" s="1"/>
  <c r="P64" i="30" s="1"/>
  <c r="P65" i="30" s="1"/>
  <c r="P66" i="30" s="1"/>
  <c r="P67" i="30" s="1"/>
  <c r="P68" i="30" s="1"/>
  <c r="P69" i="30" s="1"/>
  <c r="P70" i="30" s="1"/>
  <c r="P71" i="30" s="1"/>
  <c r="P72" i="30" s="1"/>
  <c r="P73" i="30" s="1"/>
  <c r="P74" i="30" s="1"/>
  <c r="P78" i="30"/>
  <c r="P79" i="30" s="1"/>
  <c r="P80" i="30" s="1"/>
  <c r="P81" i="30" s="1"/>
  <c r="P82" i="30" s="1"/>
  <c r="P83" i="30" s="1"/>
  <c r="P84" i="30" s="1"/>
  <c r="P85" i="30" s="1"/>
  <c r="P86" i="30" s="1"/>
  <c r="P87" i="30" s="1"/>
  <c r="P88" i="30" s="1"/>
  <c r="P89" i="30" s="1"/>
  <c r="P90" i="30" s="1"/>
  <c r="P91" i="30" s="1"/>
  <c r="P92" i="30" s="1"/>
  <c r="P93" i="30" s="1"/>
  <c r="P94" i="30" s="1"/>
  <c r="P95" i="30" s="1"/>
  <c r="P96" i="30" s="1"/>
  <c r="K1" i="29"/>
  <c r="L4" i="29" s="1"/>
  <c r="M4" i="29" s="1"/>
  <c r="N4" i="29" s="1"/>
  <c r="O4" i="29" s="1"/>
  <c r="P4" i="29" s="1"/>
  <c r="AO17" i="29"/>
  <c r="AO18" i="29" s="1"/>
  <c r="AO5" i="29"/>
  <c r="AO4" i="29" s="1"/>
  <c r="AO7" i="29" s="1"/>
  <c r="AO8" i="29" s="1"/>
  <c r="AO14" i="29"/>
  <c r="AO13" i="29"/>
  <c r="AL16" i="29"/>
  <c r="AL17" i="29" s="1"/>
  <c r="T7" i="29"/>
  <c r="U7" i="29" s="1"/>
  <c r="T6" i="29"/>
  <c r="T5" i="29"/>
  <c r="T4" i="29"/>
  <c r="U4" i="29" s="1"/>
  <c r="B3" i="29"/>
  <c r="B4" i="29" s="1"/>
  <c r="B5" i="29" s="1"/>
  <c r="B6" i="29" s="1"/>
  <c r="B7" i="29" s="1"/>
  <c r="B8" i="29" s="1"/>
  <c r="B9" i="29" s="1"/>
  <c r="B10" i="29" s="1"/>
  <c r="B11" i="29" s="1"/>
  <c r="B12" i="29" s="1"/>
  <c r="B13" i="29" s="1"/>
  <c r="DZ4" i="30" l="1"/>
  <c r="HT4" i="30"/>
  <c r="HV4" i="30"/>
  <c r="ID12" i="30"/>
  <c r="ID13" i="30"/>
  <c r="ID35" i="30" s="1"/>
  <c r="ID57" i="30" s="1"/>
  <c r="ID14" i="30"/>
  <c r="ID36" i="30" s="1"/>
  <c r="ID58" i="30" s="1"/>
  <c r="HU4" i="30"/>
  <c r="GH4" i="30"/>
  <c r="GP12" i="30"/>
  <c r="GZ4" i="30"/>
  <c r="HA4" i="30"/>
  <c r="HB4" i="30"/>
  <c r="FV13" i="30"/>
  <c r="FV35" i="30" s="1"/>
  <c r="FV57" i="30" s="1"/>
  <c r="DN12" i="30"/>
  <c r="GP13" i="30"/>
  <c r="GP35" i="30" s="1"/>
  <c r="GP57" i="30" s="1"/>
  <c r="AW4" i="30"/>
  <c r="ET4" i="30"/>
  <c r="FB12" i="30"/>
  <c r="EH12" i="30"/>
  <c r="AC4" i="30"/>
  <c r="DE4" i="30"/>
  <c r="CT13" i="30"/>
  <c r="CT35" i="30" s="1"/>
  <c r="CT57" i="30" s="1"/>
  <c r="BP4" i="30"/>
  <c r="CJ4" i="30"/>
  <c r="CK4" i="30"/>
  <c r="CL4" i="30"/>
  <c r="BF12" i="30"/>
  <c r="AM13" i="30"/>
  <c r="AM35" i="30" s="1"/>
  <c r="AM57" i="30" s="1"/>
  <c r="K4" i="30"/>
  <c r="S12" i="30"/>
  <c r="A47" i="30"/>
  <c r="A58" i="30"/>
  <c r="A26" i="30"/>
  <c r="AO6" i="29"/>
  <c r="AL11" i="29"/>
  <c r="AR8" i="29" s="1"/>
  <c r="AR13" i="29" s="1"/>
  <c r="AL10" i="29"/>
  <c r="AR10" i="29" s="1"/>
  <c r="AR11" i="29" s="1"/>
  <c r="AL20" i="29"/>
  <c r="AL14" i="29" s="1"/>
  <c r="AR5" i="29" s="1"/>
  <c r="AR16" i="29" s="1"/>
  <c r="AL18" i="29"/>
  <c r="AL12" i="29" s="1"/>
  <c r="AL19" i="29"/>
  <c r="AL13" i="29" s="1"/>
  <c r="AR6" i="29" s="1"/>
  <c r="AR15" i="29" s="1"/>
  <c r="L2" i="29"/>
  <c r="M2" i="29" s="1"/>
  <c r="N2" i="29" s="1"/>
  <c r="O2" i="29" s="1"/>
  <c r="P2" i="29" s="1"/>
  <c r="L3" i="29"/>
  <c r="M3" i="29" s="1"/>
  <c r="N3" i="29" s="1"/>
  <c r="O3" i="29" s="1"/>
  <c r="P3" i="29" s="1"/>
  <c r="AJ31" i="7"/>
  <c r="AJ42" i="7" s="1"/>
  <c r="AH36" i="7"/>
  <c r="AG37" i="7"/>
  <c r="AG41" i="7" s="1"/>
  <c r="AG35" i="7"/>
  <c r="AG33" i="7"/>
  <c r="AG34" i="7" s="1"/>
  <c r="AG32" i="7"/>
  <c r="AJ18" i="7"/>
  <c r="AJ29" i="7" s="1"/>
  <c r="AH28" i="7"/>
  <c r="AH41" i="7" s="1"/>
  <c r="AH27" i="7"/>
  <c r="AH40" i="7" s="1"/>
  <c r="AH24" i="7"/>
  <c r="AH37" i="7" s="1"/>
  <c r="AH20" i="7"/>
  <c r="AH33" i="7" s="1"/>
  <c r="AH19" i="7"/>
  <c r="AH32" i="7" s="1"/>
  <c r="AH18" i="7"/>
  <c r="AH31" i="7" s="1"/>
  <c r="AG24" i="7"/>
  <c r="AG28" i="7" s="1"/>
  <c r="AG22" i="7"/>
  <c r="AG20" i="7"/>
  <c r="AG21" i="7" s="1"/>
  <c r="AG19" i="7"/>
  <c r="I17" i="7"/>
  <c r="I18" i="7" s="1"/>
  <c r="I19" i="7" s="1"/>
  <c r="I20" i="7" s="1"/>
  <c r="I21" i="7" s="1"/>
  <c r="I22" i="7" s="1"/>
  <c r="I23" i="7" s="1"/>
  <c r="I24" i="7" s="1"/>
  <c r="I129" i="7"/>
  <c r="I130" i="7" s="1"/>
  <c r="I131" i="7" s="1"/>
  <c r="I132" i="7" s="1"/>
  <c r="I133" i="7" s="1"/>
  <c r="I134" i="7" s="1"/>
  <c r="I135" i="7" s="1"/>
  <c r="I136" i="7" s="1"/>
  <c r="I137" i="7" s="1"/>
  <c r="I138" i="7" s="1"/>
  <c r="I139" i="7" s="1"/>
  <c r="I140" i="7" s="1"/>
  <c r="I141" i="7" s="1"/>
  <c r="I142" i="7" s="1"/>
  <c r="I143" i="7" s="1"/>
  <c r="I144" i="7" s="1"/>
  <c r="I145" i="7" s="1"/>
  <c r="I146" i="7" s="1"/>
  <c r="I147" i="7" s="1"/>
  <c r="I105" i="7"/>
  <c r="I106" i="7" s="1"/>
  <c r="I107" i="7" s="1"/>
  <c r="I108" i="7" s="1"/>
  <c r="I109" i="7" s="1"/>
  <c r="I110" i="7" s="1"/>
  <c r="I111" i="7" s="1"/>
  <c r="I112" i="7" s="1"/>
  <c r="I113" i="7" s="1"/>
  <c r="I114" i="7" s="1"/>
  <c r="I115" i="7" s="1"/>
  <c r="I116" i="7" s="1"/>
  <c r="I117" i="7" s="1"/>
  <c r="I118" i="7" s="1"/>
  <c r="I119" i="7" s="1"/>
  <c r="I120" i="7" s="1"/>
  <c r="I121" i="7" s="1"/>
  <c r="I122" i="7" s="1"/>
  <c r="I123" i="7" s="1"/>
  <c r="I83" i="7"/>
  <c r="I84" i="7" s="1"/>
  <c r="I85" i="7" s="1"/>
  <c r="I86" i="7" s="1"/>
  <c r="I87" i="7" s="1"/>
  <c r="I88" i="7" s="1"/>
  <c r="I89" i="7" s="1"/>
  <c r="I90" i="7" s="1"/>
  <c r="I91" i="7" s="1"/>
  <c r="I92" i="7" s="1"/>
  <c r="I93" i="7" s="1"/>
  <c r="I94" i="7" s="1"/>
  <c r="I95" i="7" s="1"/>
  <c r="I96" i="7" s="1"/>
  <c r="I97" i="7" s="1"/>
  <c r="I98" i="7" s="1"/>
  <c r="I99" i="7" s="1"/>
  <c r="I100" i="7" s="1"/>
  <c r="I101" i="7" s="1"/>
  <c r="I61" i="7"/>
  <c r="I62" i="7" s="1"/>
  <c r="I63" i="7" s="1"/>
  <c r="I64" i="7" s="1"/>
  <c r="I65" i="7" s="1"/>
  <c r="I66" i="7" s="1"/>
  <c r="I67" i="7" s="1"/>
  <c r="I68" i="7" s="1"/>
  <c r="I69" i="7" s="1"/>
  <c r="I70" i="7" s="1"/>
  <c r="I71" i="7" s="1"/>
  <c r="I72" i="7" s="1"/>
  <c r="I73" i="7" s="1"/>
  <c r="I74" i="7" s="1"/>
  <c r="I75" i="7" s="1"/>
  <c r="I76" i="7" s="1"/>
  <c r="I77" i="7" s="1"/>
  <c r="I78" i="7" s="1"/>
  <c r="I79" i="7" s="1"/>
  <c r="I39" i="7"/>
  <c r="I40" i="7" s="1"/>
  <c r="I41" i="7" s="1"/>
  <c r="I42" i="7" s="1"/>
  <c r="I43" i="7" s="1"/>
  <c r="I44" i="7" s="1"/>
  <c r="I45" i="7" s="1"/>
  <c r="I46" i="7" s="1"/>
  <c r="I47" i="7" s="1"/>
  <c r="I48" i="7" s="1"/>
  <c r="I49" i="7" s="1"/>
  <c r="I50" i="7" s="1"/>
  <c r="I51" i="7" s="1"/>
  <c r="I52" i="7" s="1"/>
  <c r="I53" i="7" s="1"/>
  <c r="I54" i="7" s="1"/>
  <c r="I55" i="7" s="1"/>
  <c r="I56" i="7" s="1"/>
  <c r="I57" i="7" s="1"/>
  <c r="AH22" i="7"/>
  <c r="AH35" i="7" s="1"/>
  <c r="AH21" i="7"/>
  <c r="AH34" i="7" s="1"/>
  <c r="AE11" i="7"/>
  <c r="AE15" i="7" s="1"/>
  <c r="AE9" i="7" s="1"/>
  <c r="AK5" i="7" s="1"/>
  <c r="AK16" i="7" s="1"/>
  <c r="AK29" i="7" s="1"/>
  <c r="AK42" i="7" s="1"/>
  <c r="DY4" i="30" l="1"/>
  <c r="DX4" i="30"/>
  <c r="FB14" i="30"/>
  <c r="FB36" i="30" s="1"/>
  <c r="FB58" i="30" s="1"/>
  <c r="FV14" i="30"/>
  <c r="FV36" i="30" s="1"/>
  <c r="FV58" i="30" s="1"/>
  <c r="ES4" i="30"/>
  <c r="L2" i="7"/>
  <c r="L3" i="7" s="1"/>
  <c r="AJ19" i="7"/>
  <c r="AJ28" i="7" s="1"/>
  <c r="AV4" i="30"/>
  <c r="AX4" i="30"/>
  <c r="FL4" i="30"/>
  <c r="FN4" i="30"/>
  <c r="FM4" i="30"/>
  <c r="GP14" i="30"/>
  <c r="GP36" i="30" s="1"/>
  <c r="GP58" i="30" s="1"/>
  <c r="ID18" i="30"/>
  <c r="ID34" i="30"/>
  <c r="GG4" i="30"/>
  <c r="DN14" i="30"/>
  <c r="DN36" i="30" s="1"/>
  <c r="DN58" i="30" s="1"/>
  <c r="FV12" i="30"/>
  <c r="HW7" i="30"/>
  <c r="HW8" i="30" s="1"/>
  <c r="DN13" i="30"/>
  <c r="DN35" i="30" s="1"/>
  <c r="DN57" i="30" s="1"/>
  <c r="GF4" i="30"/>
  <c r="FB13" i="30"/>
  <c r="FB35" i="30" s="1"/>
  <c r="FB57" i="30" s="1"/>
  <c r="HC7" i="30"/>
  <c r="HC8" i="30" s="1"/>
  <c r="HJ12" i="30"/>
  <c r="HJ13" i="30"/>
  <c r="HJ35" i="30" s="1"/>
  <c r="HJ57" i="30" s="1"/>
  <c r="HJ14" i="30"/>
  <c r="HJ36" i="30" s="1"/>
  <c r="HJ58" i="30" s="1"/>
  <c r="ER4" i="30"/>
  <c r="GP34" i="30"/>
  <c r="DD4" i="30"/>
  <c r="EH14" i="30"/>
  <c r="EH36" i="30" s="1"/>
  <c r="EH58" i="30" s="1"/>
  <c r="AE4" i="30"/>
  <c r="AM14" i="30"/>
  <c r="AM36" i="30" s="1"/>
  <c r="AM58" i="30" s="1"/>
  <c r="EH13" i="30"/>
  <c r="EH35" i="30" s="1"/>
  <c r="EH57" i="30" s="1"/>
  <c r="DF4" i="30"/>
  <c r="BQ4" i="30"/>
  <c r="FB34" i="30"/>
  <c r="CT12" i="30"/>
  <c r="CT34" i="30" s="1"/>
  <c r="EH34" i="30"/>
  <c r="AD4" i="30"/>
  <c r="CT14" i="30"/>
  <c r="CT36" i="30" s="1"/>
  <c r="CT58" i="30" s="1"/>
  <c r="AM12" i="30"/>
  <c r="AM34" i="30" s="1"/>
  <c r="DN34" i="30"/>
  <c r="BR4" i="30"/>
  <c r="CM7" i="30"/>
  <c r="CM8" i="30" s="1"/>
  <c r="BF14" i="30"/>
  <c r="BF36" i="30" s="1"/>
  <c r="BF58" i="30" s="1"/>
  <c r="BF13" i="30"/>
  <c r="BF35" i="30" s="1"/>
  <c r="BF57" i="30" s="1"/>
  <c r="BZ12" i="30"/>
  <c r="BZ13" i="30"/>
  <c r="BZ35" i="30" s="1"/>
  <c r="BZ57" i="30" s="1"/>
  <c r="BZ14" i="30"/>
  <c r="BZ36" i="30" s="1"/>
  <c r="BZ58" i="30" s="1"/>
  <c r="S14" i="30"/>
  <c r="S36" i="30" s="1"/>
  <c r="S58" i="30" s="1"/>
  <c r="I4" i="30"/>
  <c r="BF34" i="30"/>
  <c r="J4" i="30"/>
  <c r="S13" i="30"/>
  <c r="S35" i="30" s="1"/>
  <c r="S57" i="30" s="1"/>
  <c r="S34" i="30"/>
  <c r="A59" i="30"/>
  <c r="A48" i="30"/>
  <c r="A27" i="30"/>
  <c r="AR7" i="29"/>
  <c r="AR14" i="29" s="1"/>
  <c r="AR9" i="29"/>
  <c r="AR12" i="29" s="1"/>
  <c r="P8" i="29"/>
  <c r="L8" i="29"/>
  <c r="N8" i="29"/>
  <c r="O8" i="29"/>
  <c r="M8" i="29"/>
  <c r="AJ32" i="7"/>
  <c r="AJ41" i="7" s="1"/>
  <c r="AG38" i="7"/>
  <c r="AG39" i="7" s="1"/>
  <c r="AG40" i="7" s="1"/>
  <c r="AK18" i="7"/>
  <c r="AK31" i="7" s="1"/>
  <c r="AG25" i="7"/>
  <c r="AG26" i="7" s="1"/>
  <c r="AG27" i="7" s="1"/>
  <c r="I25" i="7"/>
  <c r="I26" i="7" s="1"/>
  <c r="I27" i="7" s="1"/>
  <c r="I28" i="7" s="1"/>
  <c r="I29" i="7" s="1"/>
  <c r="I30" i="7" s="1"/>
  <c r="I31" i="7" s="1"/>
  <c r="I32" i="7" s="1"/>
  <c r="I33" i="7" s="1"/>
  <c r="I34" i="7" s="1"/>
  <c r="AE5" i="7"/>
  <c r="AE12" i="7"/>
  <c r="AE6" i="7" s="1"/>
  <c r="AH12" i="7"/>
  <c r="AE14" i="7"/>
  <c r="AE8" i="7" s="1"/>
  <c r="HX8" i="30" l="1"/>
  <c r="HY8" i="30"/>
  <c r="HD8" i="30"/>
  <c r="CO8" i="30"/>
  <c r="CN8" i="30"/>
  <c r="HE8" i="30"/>
  <c r="L5" i="7"/>
  <c r="L4" i="7"/>
  <c r="EA7" i="30"/>
  <c r="EC8" i="30" s="1"/>
  <c r="EU7" i="30"/>
  <c r="EU8" i="30" s="1"/>
  <c r="FV18" i="30"/>
  <c r="I35" i="7"/>
  <c r="L16" i="7"/>
  <c r="L17" i="7" s="1"/>
  <c r="L104" i="7" s="1"/>
  <c r="GP18" i="30"/>
  <c r="AY7" i="30"/>
  <c r="BA8" i="30" s="1"/>
  <c r="EH18" i="30"/>
  <c r="FO7" i="30"/>
  <c r="FP8" i="30" s="1"/>
  <c r="FV34" i="30"/>
  <c r="FV40" i="30" s="1"/>
  <c r="DN18" i="30"/>
  <c r="GI7" i="30"/>
  <c r="GJ8" i="30" s="1"/>
  <c r="FB18" i="30"/>
  <c r="ID40" i="30"/>
  <c r="ID56" i="30"/>
  <c r="DG7" i="30"/>
  <c r="DI8" i="30" s="1"/>
  <c r="AF7" i="30"/>
  <c r="AG8" i="30" s="1"/>
  <c r="HJ18" i="30"/>
  <c r="HJ34" i="30"/>
  <c r="GP40" i="30"/>
  <c r="GP56" i="30"/>
  <c r="AM18" i="30"/>
  <c r="L7" i="30"/>
  <c r="M8" i="30" s="1"/>
  <c r="CT18" i="30"/>
  <c r="BS7" i="30"/>
  <c r="BU8" i="30" s="1"/>
  <c r="FB40" i="30"/>
  <c r="FB56" i="30"/>
  <c r="EH56" i="30"/>
  <c r="EH40" i="30"/>
  <c r="DN56" i="30"/>
  <c r="DN40" i="30"/>
  <c r="CT40" i="30"/>
  <c r="CT56" i="30"/>
  <c r="BF18" i="30"/>
  <c r="S18" i="30"/>
  <c r="BZ18" i="30"/>
  <c r="BZ34" i="30"/>
  <c r="BF56" i="30"/>
  <c r="BF40" i="30"/>
  <c r="AM40" i="30"/>
  <c r="AM56" i="30"/>
  <c r="A60" i="30"/>
  <c r="S56" i="30"/>
  <c r="S40" i="30"/>
  <c r="A28" i="30"/>
  <c r="A49" i="30"/>
  <c r="HA39" i="30"/>
  <c r="AD59" i="30"/>
  <c r="AH13" i="7"/>
  <c r="AH26" i="7" s="1"/>
  <c r="AH39" i="7" s="1"/>
  <c r="AH25" i="7"/>
  <c r="AH38" i="7" s="1"/>
  <c r="AK6" i="7"/>
  <c r="AK19" i="7" s="1"/>
  <c r="AK32" i="7" s="1"/>
  <c r="AK8" i="7"/>
  <c r="AK21" i="7" s="1"/>
  <c r="AK34" i="7" s="1"/>
  <c r="AK10" i="7"/>
  <c r="AE13" i="7"/>
  <c r="AE7" i="7" s="1"/>
  <c r="HZ8" i="30" l="1"/>
  <c r="HF8" i="30"/>
  <c r="CP8" i="30"/>
  <c r="DG8" i="30"/>
  <c r="GK8" i="30"/>
  <c r="GI8" i="30"/>
  <c r="EW8" i="30"/>
  <c r="N8" i="30"/>
  <c r="EV8" i="30"/>
  <c r="L8" i="30"/>
  <c r="AH8" i="30"/>
  <c r="AF8" i="30"/>
  <c r="BT8" i="30"/>
  <c r="FO8" i="30"/>
  <c r="DH8" i="30"/>
  <c r="EA8" i="30"/>
  <c r="FQ8" i="30"/>
  <c r="EB8" i="30"/>
  <c r="AY8" i="30"/>
  <c r="BS8" i="30"/>
  <c r="AZ8" i="30"/>
  <c r="L19" i="7"/>
  <c r="L40" i="7" s="1"/>
  <c r="L18" i="7"/>
  <c r="L39" i="7" s="1"/>
  <c r="HU45" i="30"/>
  <c r="DX37" i="30"/>
  <c r="AC39" i="30"/>
  <c r="AW33" i="30"/>
  <c r="HA61" i="30"/>
  <c r="FM66" i="30"/>
  <c r="HA60" i="30"/>
  <c r="FL68" i="30"/>
  <c r="HA38" i="30"/>
  <c r="AC33" i="30"/>
  <c r="DX36" i="30"/>
  <c r="FL37" i="30"/>
  <c r="CK57" i="30"/>
  <c r="AD38" i="30"/>
  <c r="DE36" i="30"/>
  <c r="FL70" i="30"/>
  <c r="FM57" i="30"/>
  <c r="FL56" i="30"/>
  <c r="AC38" i="30"/>
  <c r="AV55" i="30"/>
  <c r="FM37" i="30"/>
  <c r="FL60" i="30"/>
  <c r="AC34" i="30"/>
  <c r="AC40" i="30"/>
  <c r="FL67" i="30"/>
  <c r="HT57" i="30"/>
  <c r="AC42" i="30"/>
  <c r="AW35" i="30"/>
  <c r="CK55" i="30"/>
  <c r="FL36" i="30"/>
  <c r="FM62" i="30"/>
  <c r="FM60" i="30"/>
  <c r="HT35" i="30"/>
  <c r="CJ37" i="30"/>
  <c r="AC60" i="30"/>
  <c r="AD60" i="30"/>
  <c r="AC36" i="30"/>
  <c r="AC59" i="30"/>
  <c r="AD37" i="30"/>
  <c r="AC44" i="30"/>
  <c r="DE58" i="30"/>
  <c r="DD36" i="30"/>
  <c r="ES35" i="30"/>
  <c r="FM36" i="30"/>
  <c r="FM61" i="30"/>
  <c r="FL57" i="30"/>
  <c r="HU47" i="30"/>
  <c r="HT41" i="30"/>
  <c r="AD34" i="30"/>
  <c r="AC41" i="30"/>
  <c r="AV56" i="30"/>
  <c r="CJ36" i="30"/>
  <c r="CJ58" i="30"/>
  <c r="FL55" i="30"/>
  <c r="FL69" i="30"/>
  <c r="FV56" i="30"/>
  <c r="FV62" i="30" s="1"/>
  <c r="HA57" i="30"/>
  <c r="HU48" i="30"/>
  <c r="ER57" i="30"/>
  <c r="AV37" i="30"/>
  <c r="HU46" i="30"/>
  <c r="FM63" i="30"/>
  <c r="HV35" i="30"/>
  <c r="HV58" i="30"/>
  <c r="HV37" i="30"/>
  <c r="HV36" i="30"/>
  <c r="ID62" i="30"/>
  <c r="HB58" i="30"/>
  <c r="HB59" i="30"/>
  <c r="HB57" i="30"/>
  <c r="HB35" i="30"/>
  <c r="HJ40" i="30"/>
  <c r="HJ56" i="30"/>
  <c r="GH35" i="30"/>
  <c r="CL37" i="30"/>
  <c r="GP62" i="30"/>
  <c r="ET59" i="30"/>
  <c r="FB62" i="30"/>
  <c r="AD39" i="30"/>
  <c r="EH62" i="30"/>
  <c r="AW34" i="30"/>
  <c r="DN62" i="30"/>
  <c r="CT62" i="30"/>
  <c r="AC35" i="30"/>
  <c r="BR37" i="30"/>
  <c r="BZ40" i="30"/>
  <c r="BZ56" i="30"/>
  <c r="AW55" i="30"/>
  <c r="AV33" i="30"/>
  <c r="AV34" i="30"/>
  <c r="BF62" i="30"/>
  <c r="AM62" i="30"/>
  <c r="A29" i="30"/>
  <c r="S62" i="30"/>
  <c r="A50" i="30"/>
  <c r="A61" i="30"/>
  <c r="HU38" i="30"/>
  <c r="HU43" i="30"/>
  <c r="HU44" i="30"/>
  <c r="HU42" i="30"/>
  <c r="HV57" i="30"/>
  <c r="HT43" i="30"/>
  <c r="HT40" i="30"/>
  <c r="HT39" i="30"/>
  <c r="HT44" i="30"/>
  <c r="HT56" i="30"/>
  <c r="HT55" i="30"/>
  <c r="HU39" i="30"/>
  <c r="HV34" i="30"/>
  <c r="HV33" i="30"/>
  <c r="HU40" i="30"/>
  <c r="HT58" i="30"/>
  <c r="HB36" i="30"/>
  <c r="HB37" i="30"/>
  <c r="GZ58" i="30"/>
  <c r="GZ59" i="30"/>
  <c r="HA58" i="30"/>
  <c r="HA37" i="30"/>
  <c r="HA36" i="30"/>
  <c r="HA59" i="30"/>
  <c r="GF57" i="30"/>
  <c r="GF37" i="30"/>
  <c r="GF36" i="30"/>
  <c r="GG57" i="30"/>
  <c r="FM38" i="30"/>
  <c r="FL58" i="30"/>
  <c r="FL62" i="30"/>
  <c r="FL61" i="30"/>
  <c r="FL33" i="30"/>
  <c r="FL66" i="30"/>
  <c r="FL38" i="30"/>
  <c r="FM58" i="30"/>
  <c r="FM59" i="30"/>
  <c r="FL35" i="30"/>
  <c r="ER36" i="30"/>
  <c r="ER63" i="30"/>
  <c r="ER62" i="30"/>
  <c r="ER64" i="30"/>
  <c r="ES58" i="30"/>
  <c r="ER61" i="30"/>
  <c r="ER56" i="30"/>
  <c r="ER55" i="30"/>
  <c r="DY57" i="30"/>
  <c r="DY35" i="30"/>
  <c r="DX35" i="30"/>
  <c r="DY58" i="30"/>
  <c r="DX57" i="30"/>
  <c r="DX55" i="30"/>
  <c r="DX58" i="30"/>
  <c r="DY36" i="30"/>
  <c r="DE37" i="30"/>
  <c r="DD58" i="30"/>
  <c r="DD55" i="30"/>
  <c r="DD37" i="30"/>
  <c r="DD35" i="30"/>
  <c r="DD57" i="30"/>
  <c r="DD33" i="30"/>
  <c r="DE57" i="30"/>
  <c r="DE55" i="30"/>
  <c r="CK56" i="30"/>
  <c r="CK33" i="30"/>
  <c r="CJ55" i="30"/>
  <c r="CK36" i="30"/>
  <c r="CK58" i="30"/>
  <c r="CK37" i="30"/>
  <c r="CJ57" i="30"/>
  <c r="BP33" i="30"/>
  <c r="BQ58" i="30"/>
  <c r="BP58" i="30"/>
  <c r="BP37" i="30"/>
  <c r="BP34" i="30"/>
  <c r="BQ37" i="30"/>
  <c r="BQ36" i="30"/>
  <c r="BP57" i="30"/>
  <c r="BP55" i="30"/>
  <c r="AW38" i="30"/>
  <c r="AW39" i="30"/>
  <c r="AV57" i="30"/>
  <c r="AV35" i="30"/>
  <c r="AV39" i="30"/>
  <c r="AV58" i="30"/>
  <c r="AV42" i="30"/>
  <c r="AV36" i="30"/>
  <c r="AV43" i="30"/>
  <c r="AV41" i="30"/>
  <c r="AW57" i="30"/>
  <c r="AV40" i="30"/>
  <c r="AW36" i="30"/>
  <c r="AW37" i="30"/>
  <c r="AV59" i="30"/>
  <c r="AD33" i="30"/>
  <c r="AC45" i="30"/>
  <c r="AC46" i="30"/>
  <c r="AC43" i="30"/>
  <c r="AC37" i="30"/>
  <c r="AD41" i="30"/>
  <c r="AD42" i="30"/>
  <c r="AD55" i="30"/>
  <c r="AD45" i="30"/>
  <c r="AD46" i="30"/>
  <c r="AD40" i="30"/>
  <c r="AD43" i="30"/>
  <c r="AD44" i="30"/>
  <c r="AC56" i="30"/>
  <c r="AD35" i="30"/>
  <c r="AC55" i="30"/>
  <c r="AD36" i="30"/>
  <c r="AC57" i="30"/>
  <c r="AD56" i="30"/>
  <c r="AC58" i="30"/>
  <c r="AK11" i="7"/>
  <c r="AK24" i="7" s="1"/>
  <c r="AK37" i="7" s="1"/>
  <c r="AK23" i="7"/>
  <c r="AK36" i="7" s="1"/>
  <c r="L82" i="7"/>
  <c r="L38" i="7"/>
  <c r="L60" i="7"/>
  <c r="L9" i="7"/>
  <c r="AK7" i="7"/>
  <c r="AK15" i="7"/>
  <c r="AK28" i="7" s="1"/>
  <c r="AK41" i="7" s="1"/>
  <c r="AK9" i="7"/>
  <c r="AK13" i="7"/>
  <c r="AK26" i="7" s="1"/>
  <c r="AK39" i="7" s="1"/>
  <c r="AI8" i="30" l="1"/>
  <c r="GL8" i="30"/>
  <c r="FR8" i="30"/>
  <c r="EX8" i="30"/>
  <c r="ED8" i="30"/>
  <c r="BV8" i="30"/>
  <c r="DJ8" i="30"/>
  <c r="BB8" i="30"/>
  <c r="O8" i="30"/>
  <c r="L83" i="7"/>
  <c r="L61" i="7"/>
  <c r="L62" i="7"/>
  <c r="L23" i="7"/>
  <c r="L106" i="7"/>
  <c r="L84" i="7"/>
  <c r="L105" i="7"/>
  <c r="FL64" i="30"/>
  <c r="GG35" i="30"/>
  <c r="FM55" i="30"/>
  <c r="HU35" i="30"/>
  <c r="HW35" i="30" s="1"/>
  <c r="GF35" i="30"/>
  <c r="GG37" i="30"/>
  <c r="CK59" i="30"/>
  <c r="GF58" i="30"/>
  <c r="AD47" i="30"/>
  <c r="GZ57" i="30"/>
  <c r="HD57" i="30" s="1"/>
  <c r="AV44" i="30"/>
  <c r="FM39" i="30"/>
  <c r="ES59" i="30"/>
  <c r="HU36" i="30"/>
  <c r="DX59" i="30"/>
  <c r="HA62" i="30"/>
  <c r="DE59" i="30"/>
  <c r="HA40" i="30"/>
  <c r="CJ33" i="30"/>
  <c r="GZ36" i="30"/>
  <c r="HD36" i="30" s="1"/>
  <c r="GG38" i="30"/>
  <c r="HU37" i="30"/>
  <c r="GG58" i="30"/>
  <c r="AC48" i="30"/>
  <c r="AW59" i="30"/>
  <c r="BQ35" i="30"/>
  <c r="FM56" i="30"/>
  <c r="HT49" i="30"/>
  <c r="FL71" i="30"/>
  <c r="ER60" i="30"/>
  <c r="BP38" i="30"/>
  <c r="BQ59" i="30"/>
  <c r="HT42" i="30"/>
  <c r="DE38" i="30"/>
  <c r="ER59" i="30"/>
  <c r="HT45" i="30"/>
  <c r="AD58" i="30"/>
  <c r="AW40" i="30"/>
  <c r="ER34" i="30"/>
  <c r="GF55" i="30"/>
  <c r="DE35" i="30"/>
  <c r="ES36" i="30"/>
  <c r="ES56" i="30"/>
  <c r="FL65" i="30"/>
  <c r="GZ40" i="30"/>
  <c r="GZ35" i="30"/>
  <c r="BQ38" i="30"/>
  <c r="CJ59" i="30"/>
  <c r="AW42" i="30"/>
  <c r="CJ38" i="30"/>
  <c r="GG59" i="30"/>
  <c r="HT33" i="30"/>
  <c r="AD57" i="30"/>
  <c r="AW58" i="30"/>
  <c r="AV38" i="30"/>
  <c r="ES33" i="30"/>
  <c r="HA55" i="30"/>
  <c r="AD61" i="30"/>
  <c r="BP59" i="30"/>
  <c r="DE33" i="30"/>
  <c r="DY56" i="30"/>
  <c r="GF59" i="30"/>
  <c r="GZ62" i="30"/>
  <c r="GF56" i="30"/>
  <c r="I39" i="30"/>
  <c r="AC47" i="30"/>
  <c r="BQ57" i="30"/>
  <c r="DX56" i="30"/>
  <c r="DX34" i="30"/>
  <c r="ER33" i="30"/>
  <c r="ES37" i="30"/>
  <c r="FL63" i="30"/>
  <c r="GG36" i="30"/>
  <c r="GZ37" i="30"/>
  <c r="HD37" i="30" s="1"/>
  <c r="HU58" i="30"/>
  <c r="HX58" i="30" s="1"/>
  <c r="AC61" i="30"/>
  <c r="BQ56" i="30"/>
  <c r="DY37" i="30"/>
  <c r="HU57" i="30"/>
  <c r="HW57" i="30" s="1"/>
  <c r="FM70" i="30"/>
  <c r="AC49" i="30"/>
  <c r="AV60" i="30"/>
  <c r="AW43" i="30"/>
  <c r="BP36" i="30"/>
  <c r="BQ55" i="30"/>
  <c r="ES34" i="30"/>
  <c r="FM35" i="30"/>
  <c r="FM65" i="30"/>
  <c r="GZ61" i="30"/>
  <c r="HT34" i="30"/>
  <c r="HT36" i="30"/>
  <c r="FM67" i="30"/>
  <c r="GF38" i="30"/>
  <c r="BQ33" i="30"/>
  <c r="DX33" i="30"/>
  <c r="FL34" i="30"/>
  <c r="HT46" i="30"/>
  <c r="HU59" i="30"/>
  <c r="HU41" i="30"/>
  <c r="CJ56" i="30"/>
  <c r="ER65" i="30"/>
  <c r="FM68" i="30"/>
  <c r="FM69" i="30"/>
  <c r="FL59" i="30"/>
  <c r="HT47" i="30"/>
  <c r="CK35" i="30"/>
  <c r="AW60" i="30"/>
  <c r="DD59" i="30"/>
  <c r="ER37" i="30"/>
  <c r="HA35" i="30"/>
  <c r="CK38" i="30"/>
  <c r="ES55" i="30"/>
  <c r="ES57" i="30"/>
  <c r="GZ38" i="30"/>
  <c r="CK34" i="30"/>
  <c r="AW44" i="30"/>
  <c r="DD38" i="30"/>
  <c r="DY59" i="30"/>
  <c r="ER35" i="30"/>
  <c r="CJ35" i="30"/>
  <c r="DY55" i="30"/>
  <c r="ER58" i="30"/>
  <c r="HA56" i="30"/>
  <c r="GZ60" i="30"/>
  <c r="GZ39" i="30"/>
  <c r="HT37" i="30"/>
  <c r="BP56" i="30"/>
  <c r="DX38" i="30"/>
  <c r="HT59" i="30"/>
  <c r="AW41" i="30"/>
  <c r="BP35" i="30"/>
  <c r="FM64" i="30"/>
  <c r="HT38" i="30"/>
  <c r="HT48" i="30"/>
  <c r="ET57" i="30"/>
  <c r="FL39" i="30"/>
  <c r="DY38" i="30"/>
  <c r="HC57" i="30"/>
  <c r="CN37" i="30"/>
  <c r="FN64" i="30"/>
  <c r="HD59" i="30"/>
  <c r="HU49" i="30"/>
  <c r="HV41" i="30"/>
  <c r="HV43" i="30"/>
  <c r="HC58" i="30"/>
  <c r="HV39" i="30"/>
  <c r="ET58" i="30"/>
  <c r="CL58" i="30"/>
  <c r="CN58" i="30" s="1"/>
  <c r="HV59" i="30"/>
  <c r="HV38" i="30"/>
  <c r="HV40" i="30"/>
  <c r="FN65" i="30"/>
  <c r="HB40" i="30"/>
  <c r="HB62" i="30"/>
  <c r="HJ62" i="30"/>
  <c r="HB56" i="30"/>
  <c r="HB55" i="30"/>
  <c r="HE59" i="30"/>
  <c r="HC59" i="30"/>
  <c r="HD58" i="30"/>
  <c r="HB39" i="30"/>
  <c r="HB61" i="30"/>
  <c r="HB33" i="30"/>
  <c r="HB38" i="30"/>
  <c r="HB60" i="30"/>
  <c r="HB34" i="30"/>
  <c r="HE58" i="30"/>
  <c r="GH59" i="30"/>
  <c r="GH57" i="30"/>
  <c r="GK57" i="30" s="1"/>
  <c r="FN66" i="30"/>
  <c r="FO66" i="30" s="1"/>
  <c r="GH34" i="30"/>
  <c r="GH33" i="30"/>
  <c r="GH58" i="30"/>
  <c r="GH38" i="30"/>
  <c r="GH37" i="30"/>
  <c r="GH36" i="30"/>
  <c r="ES60" i="30"/>
  <c r="FN62" i="30"/>
  <c r="FN58" i="30"/>
  <c r="FN35" i="30"/>
  <c r="FN60" i="30"/>
  <c r="FN61" i="30"/>
  <c r="FO61" i="30" s="1"/>
  <c r="FN39" i="30"/>
  <c r="FN59" i="30"/>
  <c r="FN63" i="30"/>
  <c r="FN57" i="30"/>
  <c r="FN37" i="30"/>
  <c r="FN38" i="30"/>
  <c r="FN36" i="30"/>
  <c r="ES62" i="30"/>
  <c r="ES61" i="30"/>
  <c r="BR56" i="30"/>
  <c r="ET61" i="30"/>
  <c r="ET63" i="30"/>
  <c r="AW56" i="30"/>
  <c r="ET62" i="30"/>
  <c r="AE60" i="30"/>
  <c r="AH60" i="30" s="1"/>
  <c r="ET35" i="30"/>
  <c r="BR38" i="30"/>
  <c r="DZ59" i="30"/>
  <c r="DZ36" i="30"/>
  <c r="DZ34" i="30"/>
  <c r="DZ38" i="30"/>
  <c r="DZ57" i="30"/>
  <c r="EC57" i="30" s="1"/>
  <c r="DZ58" i="30"/>
  <c r="DZ37" i="30"/>
  <c r="DZ35" i="30"/>
  <c r="DZ33" i="30"/>
  <c r="BR58" i="30"/>
  <c r="BS58" i="30" s="1"/>
  <c r="DF35" i="30"/>
  <c r="DF55" i="30"/>
  <c r="DG55" i="30" s="1"/>
  <c r="DF34" i="30"/>
  <c r="DF58" i="30"/>
  <c r="DG58" i="30" s="1"/>
  <c r="DF36" i="30"/>
  <c r="DF33" i="30"/>
  <c r="DF59" i="30"/>
  <c r="DF57" i="30"/>
  <c r="DG57" i="30" s="1"/>
  <c r="DF38" i="30"/>
  <c r="DF37" i="30"/>
  <c r="DI37" i="30" s="1"/>
  <c r="DF56" i="30"/>
  <c r="BT37" i="30"/>
  <c r="BQ34" i="30"/>
  <c r="CL57" i="30"/>
  <c r="CL38" i="30"/>
  <c r="CL34" i="30"/>
  <c r="CL55" i="30"/>
  <c r="CL59" i="30"/>
  <c r="CL36" i="30"/>
  <c r="CO36" i="30" s="1"/>
  <c r="CL33" i="30"/>
  <c r="CO37" i="30"/>
  <c r="CL35" i="30"/>
  <c r="CM37" i="30"/>
  <c r="BS37" i="30"/>
  <c r="BR59" i="30"/>
  <c r="BU37" i="30"/>
  <c r="BR33" i="30"/>
  <c r="BR55" i="30"/>
  <c r="BR35" i="30"/>
  <c r="BR57" i="30"/>
  <c r="BR34" i="30"/>
  <c r="BZ62" i="30"/>
  <c r="AX38" i="30"/>
  <c r="AX39" i="30"/>
  <c r="BA39" i="30" s="1"/>
  <c r="AX35" i="30"/>
  <c r="AX60" i="30"/>
  <c r="AX44" i="30"/>
  <c r="AX33" i="30"/>
  <c r="AY33" i="30" s="1"/>
  <c r="AX59" i="30"/>
  <c r="AX34" i="30"/>
  <c r="AX58" i="30"/>
  <c r="AX36" i="30"/>
  <c r="BA36" i="30" s="1"/>
  <c r="AX56" i="30"/>
  <c r="AX37" i="30"/>
  <c r="BA37" i="30" s="1"/>
  <c r="AX55" i="30"/>
  <c r="BA55" i="30" s="1"/>
  <c r="AX43" i="30"/>
  <c r="AX41" i="30"/>
  <c r="AX40" i="30"/>
  <c r="AX57" i="30"/>
  <c r="BA57" i="30" s="1"/>
  <c r="AX42" i="30"/>
  <c r="AE45" i="30"/>
  <c r="AH45" i="30" s="1"/>
  <c r="AE56" i="30"/>
  <c r="AF56" i="30" s="1"/>
  <c r="AE34" i="30"/>
  <c r="AE55" i="30"/>
  <c r="AF55" i="30" s="1"/>
  <c r="AE43" i="30"/>
  <c r="AG43" i="30" s="1"/>
  <c r="AE44" i="30"/>
  <c r="AG44" i="30" s="1"/>
  <c r="AE41" i="30"/>
  <c r="AH41" i="30" s="1"/>
  <c r="AE46" i="30"/>
  <c r="AH46" i="30" s="1"/>
  <c r="AE42" i="30"/>
  <c r="AH42" i="30" s="1"/>
  <c r="AE37" i="30"/>
  <c r="AE40" i="30"/>
  <c r="AH40" i="30" s="1"/>
  <c r="AE35" i="30"/>
  <c r="AH35" i="30" s="1"/>
  <c r="AE47" i="30"/>
  <c r="AE57" i="30"/>
  <c r="AE38" i="30"/>
  <c r="I43" i="30"/>
  <c r="AE58" i="30"/>
  <c r="AE33" i="30"/>
  <c r="AE39" i="30"/>
  <c r="AE48" i="30"/>
  <c r="AE49" i="30"/>
  <c r="AE61" i="30"/>
  <c r="AE59" i="30"/>
  <c r="AE36" i="30"/>
  <c r="AH36" i="30" s="1"/>
  <c r="A30" i="30"/>
  <c r="I37" i="30"/>
  <c r="A62" i="30"/>
  <c r="A51" i="30"/>
  <c r="CJ34" i="30"/>
  <c r="HV55" i="30"/>
  <c r="HV56" i="30"/>
  <c r="HA34" i="30"/>
  <c r="HA33" i="30"/>
  <c r="GZ33" i="30"/>
  <c r="GZ55" i="30"/>
  <c r="GZ56" i="30"/>
  <c r="GZ13" i="30"/>
  <c r="GG34" i="30"/>
  <c r="GG33" i="30"/>
  <c r="GF34" i="30"/>
  <c r="GF33" i="30"/>
  <c r="GG55" i="30"/>
  <c r="GG56" i="30"/>
  <c r="ET33" i="30"/>
  <c r="ET34" i="30"/>
  <c r="ET56" i="30"/>
  <c r="ET55" i="30"/>
  <c r="DY33" i="30"/>
  <c r="DY34" i="30"/>
  <c r="DD56" i="30"/>
  <c r="DD34" i="30"/>
  <c r="DE56" i="30"/>
  <c r="DE34" i="30"/>
  <c r="AD12" i="30"/>
  <c r="AD11" i="30"/>
  <c r="I55" i="30"/>
  <c r="I46" i="30"/>
  <c r="I45" i="30"/>
  <c r="I60" i="30"/>
  <c r="I36" i="30"/>
  <c r="I33" i="30"/>
  <c r="I48" i="30"/>
  <c r="I57" i="30"/>
  <c r="K33" i="30"/>
  <c r="K42" i="30"/>
  <c r="K55" i="30"/>
  <c r="J42" i="30"/>
  <c r="J41" i="30"/>
  <c r="J55" i="30"/>
  <c r="AK14" i="7"/>
  <c r="AK27" i="7" s="1"/>
  <c r="AK40" i="7" s="1"/>
  <c r="AK20" i="7"/>
  <c r="AK33" i="7" s="1"/>
  <c r="AK12" i="7"/>
  <c r="AK25" i="7" s="1"/>
  <c r="AK38" i="7" s="1"/>
  <c r="AK22" i="7"/>
  <c r="AK35" i="7" s="1"/>
  <c r="L44" i="7"/>
  <c r="BV37" i="30" l="1"/>
  <c r="HF58" i="30"/>
  <c r="HF80" i="30" s="1"/>
  <c r="HF59" i="30"/>
  <c r="HF81" i="30" s="1"/>
  <c r="CP37" i="30"/>
  <c r="HW37" i="30"/>
  <c r="L66" i="7"/>
  <c r="L110" i="7"/>
  <c r="L88" i="7"/>
  <c r="HD35" i="30"/>
  <c r="CM33" i="30"/>
  <c r="GK35" i="30"/>
  <c r="BA58" i="30"/>
  <c r="GK37" i="30"/>
  <c r="BA40" i="30"/>
  <c r="HX36" i="30"/>
  <c r="BU57" i="30"/>
  <c r="EW56" i="30"/>
  <c r="I44" i="30"/>
  <c r="EW34" i="30"/>
  <c r="HY57" i="30"/>
  <c r="GG13" i="30"/>
  <c r="GJ35" i="30"/>
  <c r="GI35" i="30"/>
  <c r="HY35" i="30"/>
  <c r="HX35" i="30"/>
  <c r="BA43" i="30"/>
  <c r="HE57" i="30"/>
  <c r="HF57" i="30" s="1"/>
  <c r="HF79" i="30" s="1"/>
  <c r="EU57" i="30"/>
  <c r="HW58" i="30"/>
  <c r="HC38" i="30"/>
  <c r="GK36" i="30"/>
  <c r="EU58" i="30"/>
  <c r="BA42" i="30"/>
  <c r="BA59" i="30"/>
  <c r="BA44" i="30"/>
  <c r="HC61" i="30"/>
  <c r="DI35" i="30"/>
  <c r="EU59" i="30"/>
  <c r="AH57" i="30"/>
  <c r="BU55" i="30"/>
  <c r="GK38" i="30"/>
  <c r="I50" i="30"/>
  <c r="BA41" i="30"/>
  <c r="HC37" i="30"/>
  <c r="BA60" i="30"/>
  <c r="BU35" i="30"/>
  <c r="DI38" i="30"/>
  <c r="BU56" i="30"/>
  <c r="HE37" i="30"/>
  <c r="HC39" i="30"/>
  <c r="HE40" i="30"/>
  <c r="AH58" i="30"/>
  <c r="DY39" i="30"/>
  <c r="HW38" i="30"/>
  <c r="AH47" i="30"/>
  <c r="AH61" i="30"/>
  <c r="EW59" i="30"/>
  <c r="EV59" i="30"/>
  <c r="I59" i="30"/>
  <c r="HY59" i="30"/>
  <c r="I38" i="30"/>
  <c r="HC36" i="30"/>
  <c r="BU59" i="30"/>
  <c r="HY37" i="30"/>
  <c r="GK58" i="30"/>
  <c r="DD39" i="30"/>
  <c r="DX60" i="30"/>
  <c r="I41" i="30"/>
  <c r="I61" i="30"/>
  <c r="HY41" i="30"/>
  <c r="HW36" i="30"/>
  <c r="HY58" i="30"/>
  <c r="EW57" i="30"/>
  <c r="HY36" i="30"/>
  <c r="DI33" i="30"/>
  <c r="FQ64" i="30"/>
  <c r="DI59" i="30"/>
  <c r="ER66" i="30"/>
  <c r="I34" i="30"/>
  <c r="HE36" i="30"/>
  <c r="CJ39" i="30"/>
  <c r="HC60" i="30"/>
  <c r="HA63" i="30"/>
  <c r="ER38" i="30"/>
  <c r="DX39" i="30"/>
  <c r="GG60" i="30"/>
  <c r="FL72" i="30"/>
  <c r="CO35" i="30"/>
  <c r="EW33" i="30"/>
  <c r="CK39" i="30"/>
  <c r="AW45" i="30"/>
  <c r="BP60" i="30"/>
  <c r="EW55" i="30"/>
  <c r="EC38" i="30"/>
  <c r="FO63" i="30"/>
  <c r="AW61" i="30"/>
  <c r="FO59" i="30"/>
  <c r="FQ65" i="30"/>
  <c r="FM34" i="30"/>
  <c r="AV61" i="30"/>
  <c r="CO59" i="30"/>
  <c r="FL40" i="30"/>
  <c r="FQ39" i="30"/>
  <c r="I58" i="30"/>
  <c r="HU55" i="30"/>
  <c r="HW55" i="30" s="1"/>
  <c r="BP39" i="30"/>
  <c r="DD60" i="30"/>
  <c r="DE39" i="30"/>
  <c r="DY60" i="30"/>
  <c r="FO65" i="30"/>
  <c r="EV57" i="30"/>
  <c r="GZ41" i="30"/>
  <c r="I42" i="30"/>
  <c r="N42" i="30" s="1"/>
  <c r="I49" i="30"/>
  <c r="CO38" i="30"/>
  <c r="GK59" i="30"/>
  <c r="HT60" i="30"/>
  <c r="HT50" i="30"/>
  <c r="J34" i="30"/>
  <c r="J58" i="30"/>
  <c r="DD11" i="30"/>
  <c r="BA38" i="30"/>
  <c r="BQ39" i="30"/>
  <c r="BU33" i="30"/>
  <c r="EC59" i="30"/>
  <c r="FQ35" i="30"/>
  <c r="HX37" i="30"/>
  <c r="I56" i="30"/>
  <c r="AD62" i="30"/>
  <c r="AV45" i="30"/>
  <c r="BU38" i="30"/>
  <c r="GZ63" i="30"/>
  <c r="HE35" i="30"/>
  <c r="HU50" i="30"/>
  <c r="FM40" i="30"/>
  <c r="HE62" i="30"/>
  <c r="J56" i="30"/>
  <c r="HU56" i="30"/>
  <c r="HX56" i="30" s="1"/>
  <c r="J36" i="30"/>
  <c r="J49" i="30"/>
  <c r="J43" i="30"/>
  <c r="J57" i="30"/>
  <c r="DY13" i="30"/>
  <c r="HU33" i="30"/>
  <c r="HX33" i="30" s="1"/>
  <c r="HU34" i="30"/>
  <c r="HX34" i="30" s="1"/>
  <c r="EC33" i="30"/>
  <c r="EV62" i="30"/>
  <c r="GF60" i="30"/>
  <c r="HC35" i="30"/>
  <c r="I40" i="30"/>
  <c r="J61" i="30"/>
  <c r="J45" i="30"/>
  <c r="J47" i="30"/>
  <c r="CJ60" i="30"/>
  <c r="EC34" i="30"/>
  <c r="GF39" i="30"/>
  <c r="HX57" i="30"/>
  <c r="HZ57" i="30" s="1"/>
  <c r="HZ79" i="30" s="1"/>
  <c r="I35" i="30"/>
  <c r="J37" i="30"/>
  <c r="J38" i="30"/>
  <c r="ES38" i="30"/>
  <c r="I47" i="30"/>
  <c r="J33" i="30"/>
  <c r="N33" i="30" s="1"/>
  <c r="J48" i="30"/>
  <c r="J59" i="30"/>
  <c r="AW11" i="30"/>
  <c r="FM33" i="30"/>
  <c r="J40" i="30"/>
  <c r="EV61" i="30"/>
  <c r="GG39" i="30"/>
  <c r="J60" i="30"/>
  <c r="J39" i="30"/>
  <c r="AW13" i="30"/>
  <c r="ER13" i="30"/>
  <c r="AC62" i="30"/>
  <c r="BQ60" i="30"/>
  <c r="HA41" i="30"/>
  <c r="J35" i="30"/>
  <c r="GZ34" i="30"/>
  <c r="HC34" i="30" s="1"/>
  <c r="AC50" i="30"/>
  <c r="CK60" i="30"/>
  <c r="J50" i="30"/>
  <c r="J46" i="30"/>
  <c r="J44" i="30"/>
  <c r="DD13" i="30"/>
  <c r="DE60" i="30"/>
  <c r="HU60" i="30"/>
  <c r="AZ39" i="30"/>
  <c r="EA59" i="30"/>
  <c r="CO58" i="30"/>
  <c r="CM58" i="30"/>
  <c r="HC33" i="30"/>
  <c r="HV44" i="30"/>
  <c r="HY44" i="30" s="1"/>
  <c r="EV58" i="30"/>
  <c r="EW58" i="30"/>
  <c r="DH33" i="30"/>
  <c r="DH35" i="30"/>
  <c r="AF60" i="30"/>
  <c r="BA56" i="30"/>
  <c r="HC40" i="30"/>
  <c r="HC56" i="30"/>
  <c r="HD40" i="30"/>
  <c r="HV48" i="30"/>
  <c r="ET37" i="30"/>
  <c r="EW37" i="30" s="1"/>
  <c r="HY43" i="30"/>
  <c r="HX43" i="30"/>
  <c r="HV46" i="30"/>
  <c r="HD55" i="30"/>
  <c r="HW59" i="30"/>
  <c r="HD33" i="30"/>
  <c r="HV60" i="30"/>
  <c r="HW43" i="30"/>
  <c r="ES63" i="30"/>
  <c r="EW63" i="30" s="1"/>
  <c r="HY39" i="30"/>
  <c r="HX39" i="30"/>
  <c r="HW39" i="30"/>
  <c r="DG56" i="30"/>
  <c r="HC55" i="30"/>
  <c r="BU58" i="30"/>
  <c r="BT58" i="30"/>
  <c r="HX59" i="30"/>
  <c r="HU13" i="30"/>
  <c r="HY40" i="30"/>
  <c r="HX40" i="30"/>
  <c r="HW40" i="30"/>
  <c r="ET65" i="30"/>
  <c r="HY38" i="30"/>
  <c r="HX38" i="30"/>
  <c r="HX41" i="30"/>
  <c r="HV42" i="30"/>
  <c r="HW41" i="30"/>
  <c r="HT13" i="30"/>
  <c r="GI37" i="30"/>
  <c r="GK33" i="30"/>
  <c r="HB63" i="30"/>
  <c r="GJ34" i="30"/>
  <c r="GJ58" i="30"/>
  <c r="HE56" i="30"/>
  <c r="EV55" i="30"/>
  <c r="FP65" i="30"/>
  <c r="GI58" i="30"/>
  <c r="ET60" i="30"/>
  <c r="HD62" i="30"/>
  <c r="HE38" i="30"/>
  <c r="HD38" i="30"/>
  <c r="HE33" i="30"/>
  <c r="HD56" i="30"/>
  <c r="HE39" i="30"/>
  <c r="HD39" i="30"/>
  <c r="HE60" i="30"/>
  <c r="HD60" i="30"/>
  <c r="HB41" i="30"/>
  <c r="GJ36" i="30"/>
  <c r="HE61" i="30"/>
  <c r="HD61" i="30"/>
  <c r="ET36" i="30"/>
  <c r="HE55" i="30"/>
  <c r="HC62" i="30"/>
  <c r="GI34" i="30"/>
  <c r="AG60" i="30"/>
  <c r="FO64" i="30"/>
  <c r="FM71" i="30"/>
  <c r="EV56" i="30"/>
  <c r="FP64" i="30"/>
  <c r="GI38" i="30"/>
  <c r="GI36" i="30"/>
  <c r="GJ57" i="30"/>
  <c r="GH60" i="30"/>
  <c r="GH56" i="30"/>
  <c r="GK56" i="30" s="1"/>
  <c r="GJ37" i="30"/>
  <c r="GJ38" i="30"/>
  <c r="GJ59" i="30"/>
  <c r="GJ33" i="30"/>
  <c r="CM34" i="30"/>
  <c r="GK34" i="30"/>
  <c r="GH39" i="30"/>
  <c r="GI59" i="30"/>
  <c r="GI33" i="30"/>
  <c r="GH55" i="30"/>
  <c r="GK55" i="30" s="1"/>
  <c r="AZ41" i="30"/>
  <c r="FO35" i="30"/>
  <c r="GI57" i="30"/>
  <c r="AG45" i="30"/>
  <c r="FP35" i="30"/>
  <c r="FP39" i="30"/>
  <c r="FN70" i="30"/>
  <c r="FQ70" i="30" s="1"/>
  <c r="DG33" i="30"/>
  <c r="FN67" i="30"/>
  <c r="FQ67" i="30" s="1"/>
  <c r="FO39" i="30"/>
  <c r="FQ59" i="30"/>
  <c r="FP59" i="30"/>
  <c r="AY59" i="30"/>
  <c r="DH37" i="30"/>
  <c r="EA34" i="30"/>
  <c r="EB38" i="30"/>
  <c r="ES64" i="30"/>
  <c r="FN68" i="30"/>
  <c r="FQ68" i="30" s="1"/>
  <c r="FN34" i="30"/>
  <c r="EU33" i="30"/>
  <c r="FN56" i="30"/>
  <c r="FN40" i="30"/>
  <c r="FQ66" i="30"/>
  <c r="FP66" i="30"/>
  <c r="FQ62" i="30"/>
  <c r="FP62" i="30"/>
  <c r="FN55" i="30"/>
  <c r="AZ38" i="30"/>
  <c r="ET64" i="30"/>
  <c r="FQ36" i="30"/>
  <c r="FP36" i="30"/>
  <c r="FO36" i="30"/>
  <c r="FN33" i="30"/>
  <c r="AZ56" i="30"/>
  <c r="EU56" i="30"/>
  <c r="FQ38" i="30"/>
  <c r="FP38" i="30"/>
  <c r="FO38" i="30"/>
  <c r="FQ63" i="30"/>
  <c r="FP63" i="30"/>
  <c r="FQ58" i="30"/>
  <c r="FO58" i="30"/>
  <c r="FP58" i="30"/>
  <c r="FQ37" i="30"/>
  <c r="FP37" i="30"/>
  <c r="FO37" i="30"/>
  <c r="DZ13" i="30"/>
  <c r="FM72" i="30"/>
  <c r="FQ57" i="30"/>
  <c r="FO57" i="30"/>
  <c r="FP57" i="30"/>
  <c r="FQ61" i="30"/>
  <c r="FP61" i="30"/>
  <c r="DG59" i="30"/>
  <c r="DD14" i="30"/>
  <c r="EU55" i="30"/>
  <c r="EX55" i="30" s="1"/>
  <c r="EX77" i="30" s="1"/>
  <c r="FO62" i="30"/>
  <c r="FN69" i="30"/>
  <c r="FQ69" i="30" s="1"/>
  <c r="FQ60" i="30"/>
  <c r="FP60" i="30"/>
  <c r="FO60" i="30"/>
  <c r="DG34" i="30"/>
  <c r="BR36" i="30"/>
  <c r="BS36" i="30" s="1"/>
  <c r="DG38" i="30"/>
  <c r="EB57" i="30"/>
  <c r="EB33" i="30"/>
  <c r="ET38" i="30"/>
  <c r="EW62" i="30"/>
  <c r="EU62" i="30"/>
  <c r="ET66" i="30"/>
  <c r="EV33" i="30"/>
  <c r="EU34" i="30"/>
  <c r="EW61" i="30"/>
  <c r="EU61" i="30"/>
  <c r="ES65" i="30"/>
  <c r="EA57" i="30"/>
  <c r="EW35" i="30"/>
  <c r="EV35" i="30"/>
  <c r="EU35" i="30"/>
  <c r="CM36" i="30"/>
  <c r="EB34" i="30"/>
  <c r="EB59" i="30"/>
  <c r="EV34" i="30"/>
  <c r="ES66" i="30"/>
  <c r="DZ60" i="30"/>
  <c r="DZ56" i="30"/>
  <c r="EC58" i="30"/>
  <c r="EB58" i="30"/>
  <c r="AF46" i="30"/>
  <c r="CM38" i="30"/>
  <c r="EA38" i="30"/>
  <c r="EA58" i="30"/>
  <c r="DZ39" i="30"/>
  <c r="EC36" i="30"/>
  <c r="EA36" i="30"/>
  <c r="EB36" i="30"/>
  <c r="EC35" i="30"/>
  <c r="EB35" i="30"/>
  <c r="EA35" i="30"/>
  <c r="BS55" i="30"/>
  <c r="BU34" i="30"/>
  <c r="DH38" i="30"/>
  <c r="EC37" i="30"/>
  <c r="EA37" i="30"/>
  <c r="EB37" i="30"/>
  <c r="EA33" i="30"/>
  <c r="DZ55" i="30"/>
  <c r="DG35" i="30"/>
  <c r="CN36" i="30"/>
  <c r="DF39" i="30"/>
  <c r="DH34" i="30"/>
  <c r="AZ59" i="30"/>
  <c r="DH59" i="30"/>
  <c r="DI34" i="30"/>
  <c r="AZ36" i="30"/>
  <c r="CN59" i="30"/>
  <c r="BT57" i="30"/>
  <c r="CM59" i="30"/>
  <c r="DI56" i="30"/>
  <c r="DH56" i="30"/>
  <c r="DI36" i="30"/>
  <c r="DH36" i="30"/>
  <c r="DG36" i="30"/>
  <c r="DI55" i="30"/>
  <c r="DH55" i="30"/>
  <c r="DI57" i="30"/>
  <c r="DH57" i="30"/>
  <c r="CN34" i="30"/>
  <c r="DF60" i="30"/>
  <c r="DG37" i="30"/>
  <c r="DI58" i="30"/>
  <c r="DH58" i="30"/>
  <c r="BT34" i="30"/>
  <c r="CN35" i="30"/>
  <c r="CL39" i="30"/>
  <c r="CO33" i="30"/>
  <c r="CN33" i="30"/>
  <c r="BT35" i="30"/>
  <c r="CL60" i="30"/>
  <c r="AY37" i="30"/>
  <c r="AG46" i="30"/>
  <c r="BS34" i="30"/>
  <c r="CO55" i="30"/>
  <c r="CM55" i="30"/>
  <c r="CN55" i="30"/>
  <c r="L55" i="30"/>
  <c r="AY39" i="30"/>
  <c r="AZ44" i="30"/>
  <c r="AZ37" i="30"/>
  <c r="BS38" i="30"/>
  <c r="CN38" i="30"/>
  <c r="CL56" i="30"/>
  <c r="BS35" i="30"/>
  <c r="CO34" i="30"/>
  <c r="AZ60" i="30"/>
  <c r="BT38" i="30"/>
  <c r="BS33" i="30"/>
  <c r="CM35" i="30"/>
  <c r="CO57" i="30"/>
  <c r="CN57" i="30"/>
  <c r="CM57" i="30"/>
  <c r="AF36" i="30"/>
  <c r="AW12" i="30"/>
  <c r="BT55" i="30"/>
  <c r="BT33" i="30"/>
  <c r="BS57" i="30"/>
  <c r="AY36" i="30"/>
  <c r="BR60" i="30"/>
  <c r="BR39" i="30"/>
  <c r="BS56" i="30"/>
  <c r="BT56" i="30"/>
  <c r="BS59" i="30"/>
  <c r="BT59" i="30"/>
  <c r="AG41" i="30"/>
  <c r="AZ40" i="30"/>
  <c r="AZ42" i="30"/>
  <c r="BA34" i="30"/>
  <c r="AZ34" i="30"/>
  <c r="AY34" i="30"/>
  <c r="AY56" i="30"/>
  <c r="AY58" i="30"/>
  <c r="AX13" i="30"/>
  <c r="AZ57" i="30"/>
  <c r="AY42" i="30"/>
  <c r="AY43" i="30"/>
  <c r="AY57" i="30"/>
  <c r="AY40" i="30"/>
  <c r="AY41" i="30"/>
  <c r="AY44" i="30"/>
  <c r="BA33" i="30"/>
  <c r="AZ33" i="30"/>
  <c r="BA35" i="30"/>
  <c r="AY35" i="30"/>
  <c r="AZ35" i="30"/>
  <c r="AG40" i="30"/>
  <c r="AX61" i="30"/>
  <c r="AX45" i="30"/>
  <c r="AZ55" i="30"/>
  <c r="AY38" i="30"/>
  <c r="AZ58" i="30"/>
  <c r="AZ43" i="30"/>
  <c r="AY55" i="30"/>
  <c r="AY60" i="30"/>
  <c r="AF35" i="30"/>
  <c r="AF61" i="30"/>
  <c r="AG61" i="30"/>
  <c r="AF58" i="30"/>
  <c r="AF45" i="30"/>
  <c r="AF40" i="30"/>
  <c r="M55" i="30"/>
  <c r="AD49" i="30"/>
  <c r="AG49" i="30" s="1"/>
  <c r="AF57" i="30"/>
  <c r="AG57" i="30"/>
  <c r="AE50" i="30"/>
  <c r="AE62" i="30"/>
  <c r="AH34" i="30"/>
  <c r="AG34" i="30"/>
  <c r="AF34" i="30"/>
  <c r="AC11" i="30"/>
  <c r="AD50" i="30"/>
  <c r="AD48" i="30"/>
  <c r="AH48" i="30" s="1"/>
  <c r="AG58" i="30"/>
  <c r="AF42" i="30"/>
  <c r="AH44" i="30"/>
  <c r="AF44" i="30"/>
  <c r="AH38" i="30"/>
  <c r="AG38" i="30"/>
  <c r="AF38" i="30"/>
  <c r="AH39" i="30"/>
  <c r="AG39" i="30"/>
  <c r="AF39" i="30"/>
  <c r="AH33" i="30"/>
  <c r="AF33" i="30"/>
  <c r="AG33" i="30"/>
  <c r="AG36" i="30"/>
  <c r="AF41" i="30"/>
  <c r="AH56" i="30"/>
  <c r="AG56" i="30"/>
  <c r="AH55" i="30"/>
  <c r="AG55" i="30"/>
  <c r="AF47" i="30"/>
  <c r="AG35" i="30"/>
  <c r="AG42" i="30"/>
  <c r="AH37" i="30"/>
  <c r="AG37" i="30"/>
  <c r="AF37" i="30"/>
  <c r="AH59" i="30"/>
  <c r="AF59" i="30"/>
  <c r="AG59" i="30"/>
  <c r="AG47" i="30"/>
  <c r="AH43" i="30"/>
  <c r="AF43" i="30"/>
  <c r="K61" i="30"/>
  <c r="K59" i="30"/>
  <c r="K46" i="30"/>
  <c r="A52" i="30"/>
  <c r="K50" i="30"/>
  <c r="K60" i="30"/>
  <c r="K47" i="30"/>
  <c r="K45" i="30"/>
  <c r="K35" i="30"/>
  <c r="K36" i="30"/>
  <c r="K58" i="30"/>
  <c r="A63" i="30"/>
  <c r="N55" i="30"/>
  <c r="K38" i="30"/>
  <c r="K39" i="30"/>
  <c r="K37" i="30"/>
  <c r="K48" i="30"/>
  <c r="K34" i="30"/>
  <c r="K40" i="30"/>
  <c r="K41" i="30"/>
  <c r="K49" i="30"/>
  <c r="K44" i="30"/>
  <c r="K56" i="30"/>
  <c r="K43" i="30"/>
  <c r="K57" i="30"/>
  <c r="GZ11" i="30"/>
  <c r="HA13" i="30"/>
  <c r="ER11" i="30"/>
  <c r="ER12" i="30"/>
  <c r="DD12" i="30"/>
  <c r="AV11" i="30"/>
  <c r="AD13" i="30"/>
  <c r="AC12" i="30"/>
  <c r="AD14" i="30"/>
  <c r="AE12" i="30"/>
  <c r="AE11" i="30"/>
  <c r="AI45" i="30" l="1"/>
  <c r="BB60" i="30"/>
  <c r="BB82" i="30" s="1"/>
  <c r="DJ37" i="30"/>
  <c r="DJ35" i="30"/>
  <c r="DJ33" i="30"/>
  <c r="HF35" i="30"/>
  <c r="BB33" i="30"/>
  <c r="DJ57" i="30"/>
  <c r="DJ79" i="30" s="1"/>
  <c r="HF36" i="30"/>
  <c r="HZ38" i="30"/>
  <c r="HF38" i="30"/>
  <c r="HZ58" i="30"/>
  <c r="HZ80" i="30" s="1"/>
  <c r="HZ40" i="30"/>
  <c r="HZ35" i="30"/>
  <c r="HZ37" i="30"/>
  <c r="HZ43" i="30"/>
  <c r="HF37" i="30"/>
  <c r="HF62" i="30"/>
  <c r="HF84" i="30" s="1"/>
  <c r="HZ59" i="30"/>
  <c r="HZ81" i="30" s="1"/>
  <c r="HZ39" i="30"/>
  <c r="HZ41" i="30"/>
  <c r="HZ36" i="30"/>
  <c r="FR36" i="30"/>
  <c r="FR66" i="30"/>
  <c r="FR88" i="30" s="1"/>
  <c r="GL35" i="30"/>
  <c r="HF61" i="30"/>
  <c r="HF83" i="30" s="1"/>
  <c r="HF55" i="30"/>
  <c r="HF77" i="30" s="1"/>
  <c r="HF60" i="30"/>
  <c r="HF82" i="30" s="1"/>
  <c r="HF39" i="30"/>
  <c r="GL38" i="30"/>
  <c r="GL58" i="30"/>
  <c r="GL80" i="30" s="1"/>
  <c r="GL37" i="30"/>
  <c r="HF56" i="30"/>
  <c r="HF78" i="30" s="1"/>
  <c r="FR62" i="30"/>
  <c r="FR84" i="30" s="1"/>
  <c r="HF40" i="30"/>
  <c r="HF33" i="30"/>
  <c r="GL33" i="30"/>
  <c r="CP35" i="30"/>
  <c r="GL59" i="30"/>
  <c r="GL81" i="30" s="1"/>
  <c r="FR60" i="30"/>
  <c r="FR82" i="30" s="1"/>
  <c r="FR61" i="30"/>
  <c r="FR83" i="30" s="1"/>
  <c r="GL34" i="30"/>
  <c r="GL57" i="30"/>
  <c r="GL79" i="30" s="1"/>
  <c r="GL36" i="30"/>
  <c r="FR63" i="30"/>
  <c r="FR85" i="30" s="1"/>
  <c r="EX35" i="30"/>
  <c r="FR65" i="30"/>
  <c r="FR87" i="30" s="1"/>
  <c r="AI56" i="30"/>
  <c r="AI78" i="30" s="1"/>
  <c r="BV34" i="30"/>
  <c r="FR37" i="30"/>
  <c r="FR38" i="30"/>
  <c r="FR64" i="30"/>
  <c r="FR86" i="30" s="1"/>
  <c r="BV59" i="30"/>
  <c r="BV81" i="30" s="1"/>
  <c r="ED58" i="30"/>
  <c r="ED80" i="30" s="1"/>
  <c r="ED57" i="30"/>
  <c r="ED79" i="30" s="1"/>
  <c r="BB39" i="30"/>
  <c r="ED38" i="30"/>
  <c r="EX56" i="30"/>
  <c r="EX78" i="30" s="1"/>
  <c r="EX61" i="30"/>
  <c r="EX83" i="30" s="1"/>
  <c r="FR57" i="30"/>
  <c r="FR79" i="30" s="1"/>
  <c r="FR58" i="30"/>
  <c r="FR80" i="30" s="1"/>
  <c r="FR39" i="30"/>
  <c r="FR35" i="30"/>
  <c r="FR59" i="30"/>
  <c r="FR81" i="30" s="1"/>
  <c r="ED35" i="30"/>
  <c r="EX58" i="30"/>
  <c r="EX80" i="30" s="1"/>
  <c r="EX34" i="30"/>
  <c r="EX59" i="30"/>
  <c r="EX81" i="30" s="1"/>
  <c r="EX62" i="30"/>
  <c r="EX84" i="30" s="1"/>
  <c r="EX57" i="30"/>
  <c r="EX79" i="30" s="1"/>
  <c r="EX33" i="30"/>
  <c r="ED33" i="30"/>
  <c r="ED37" i="30"/>
  <c r="AI42" i="30"/>
  <c r="BB38" i="30"/>
  <c r="BB36" i="30"/>
  <c r="ED36" i="30"/>
  <c r="ED34" i="30"/>
  <c r="ED59" i="30"/>
  <c r="ED81" i="30" s="1"/>
  <c r="DJ55" i="30"/>
  <c r="DJ77" i="30" s="1"/>
  <c r="DJ58" i="30"/>
  <c r="DJ80" i="30" s="1"/>
  <c r="DJ38" i="30"/>
  <c r="CP58" i="30"/>
  <c r="CP80" i="30" s="1"/>
  <c r="DJ34" i="30"/>
  <c r="DJ59" i="30"/>
  <c r="DJ81" i="30" s="1"/>
  <c r="BB37" i="30"/>
  <c r="DJ36" i="30"/>
  <c r="CP38" i="30"/>
  <c r="DJ56" i="30"/>
  <c r="DJ78" i="30" s="1"/>
  <c r="CP57" i="30"/>
  <c r="CP79" i="30" s="1"/>
  <c r="CP34" i="30"/>
  <c r="BV35" i="30"/>
  <c r="CP33" i="30"/>
  <c r="BB42" i="30"/>
  <c r="CP55" i="30"/>
  <c r="CP77" i="30" s="1"/>
  <c r="CP36" i="30"/>
  <c r="CP59" i="30"/>
  <c r="CP81" i="30" s="1"/>
  <c r="BV58" i="30"/>
  <c r="BV80" i="30" s="1"/>
  <c r="AI43" i="30"/>
  <c r="AI55" i="30"/>
  <c r="AI77" i="30" s="1"/>
  <c r="BV57" i="30"/>
  <c r="BV79" i="30" s="1"/>
  <c r="BV38" i="30"/>
  <c r="BV33" i="30"/>
  <c r="BB41" i="30"/>
  <c r="BV55" i="30"/>
  <c r="BV77" i="30" s="1"/>
  <c r="BB55" i="30"/>
  <c r="BB77" i="30" s="1"/>
  <c r="BV56" i="30"/>
  <c r="BV78" i="30" s="1"/>
  <c r="AI37" i="30"/>
  <c r="BB44" i="30"/>
  <c r="BB58" i="30"/>
  <c r="BB80" i="30" s="1"/>
  <c r="BB59" i="30"/>
  <c r="BB81" i="30" s="1"/>
  <c r="AI57" i="30"/>
  <c r="AI79" i="30" s="1"/>
  <c r="BB56" i="30"/>
  <c r="BB78" i="30" s="1"/>
  <c r="BB40" i="30"/>
  <c r="BB34" i="30"/>
  <c r="AI34" i="30"/>
  <c r="BB57" i="30"/>
  <c r="BB79" i="30" s="1"/>
  <c r="AI36" i="30"/>
  <c r="AI44" i="30"/>
  <c r="AI40" i="30"/>
  <c r="BB35" i="30"/>
  <c r="BB43" i="30"/>
  <c r="AI39" i="30"/>
  <c r="AI58" i="30"/>
  <c r="AI80" i="30" s="1"/>
  <c r="AI60" i="30"/>
  <c r="AI82" i="30" s="1"/>
  <c r="AI61" i="30"/>
  <c r="AI83" i="30" s="1"/>
  <c r="AI41" i="30"/>
  <c r="AI38" i="30"/>
  <c r="AI35" i="30"/>
  <c r="AI47" i="30"/>
  <c r="AI33" i="30"/>
  <c r="AI46" i="30"/>
  <c r="AI59" i="30"/>
  <c r="AI81" i="30" s="1"/>
  <c r="O55" i="30"/>
  <c r="O77" i="30" s="1"/>
  <c r="N39" i="30"/>
  <c r="N45" i="30"/>
  <c r="N60" i="30"/>
  <c r="L33" i="30"/>
  <c r="BU60" i="30"/>
  <c r="HY34" i="30"/>
  <c r="HW34" i="30"/>
  <c r="N46" i="30"/>
  <c r="N37" i="30"/>
  <c r="FQ33" i="30"/>
  <c r="EV63" i="30"/>
  <c r="HY55" i="30"/>
  <c r="ES13" i="30"/>
  <c r="HX55" i="30"/>
  <c r="HY33" i="30"/>
  <c r="N36" i="30"/>
  <c r="CO39" i="30"/>
  <c r="EU63" i="30"/>
  <c r="N56" i="30"/>
  <c r="HE63" i="30"/>
  <c r="M42" i="30"/>
  <c r="FQ34" i="30"/>
  <c r="N38" i="30"/>
  <c r="M33" i="30"/>
  <c r="BA61" i="30"/>
  <c r="M43" i="30"/>
  <c r="L41" i="30"/>
  <c r="N58" i="30"/>
  <c r="L42" i="30"/>
  <c r="N61" i="30"/>
  <c r="DI39" i="30"/>
  <c r="EC39" i="30"/>
  <c r="EW38" i="30"/>
  <c r="N44" i="30"/>
  <c r="N48" i="30"/>
  <c r="DY15" i="30"/>
  <c r="N57" i="30"/>
  <c r="N59" i="30"/>
  <c r="L40" i="30"/>
  <c r="FQ40" i="30"/>
  <c r="N35" i="30"/>
  <c r="N49" i="30"/>
  <c r="DI60" i="30"/>
  <c r="GF40" i="30"/>
  <c r="HD34" i="30"/>
  <c r="HE34" i="30"/>
  <c r="CK61" i="30"/>
  <c r="BA45" i="30"/>
  <c r="AH62" i="30"/>
  <c r="CO60" i="30"/>
  <c r="DY14" i="30"/>
  <c r="BP11" i="30"/>
  <c r="HY60" i="30"/>
  <c r="DY11" i="30"/>
  <c r="DE61" i="30"/>
  <c r="BU39" i="30"/>
  <c r="DX40" i="30"/>
  <c r="ES39" i="30"/>
  <c r="DE40" i="30"/>
  <c r="DY61" i="30"/>
  <c r="AV62" i="30"/>
  <c r="AW14" i="30"/>
  <c r="CK40" i="30"/>
  <c r="FM41" i="30"/>
  <c r="GG61" i="30"/>
  <c r="J62" i="30"/>
  <c r="FL41" i="30"/>
  <c r="HT51" i="30"/>
  <c r="FO68" i="30"/>
  <c r="AW62" i="30"/>
  <c r="EC60" i="30"/>
  <c r="N34" i="30"/>
  <c r="DD61" i="30"/>
  <c r="ER39" i="30"/>
  <c r="FL73" i="30"/>
  <c r="GG14" i="30"/>
  <c r="AW46" i="30"/>
  <c r="BQ40" i="30"/>
  <c r="GK39" i="30"/>
  <c r="GZ14" i="30"/>
  <c r="GZ64" i="30"/>
  <c r="GF13" i="30"/>
  <c r="FM13" i="30"/>
  <c r="N50" i="30"/>
  <c r="AV46" i="30"/>
  <c r="ER67" i="30"/>
  <c r="HE41" i="30"/>
  <c r="GG15" i="30"/>
  <c r="CJ40" i="30"/>
  <c r="DD40" i="30"/>
  <c r="FP68" i="30"/>
  <c r="GK60" i="30"/>
  <c r="GZ42" i="30"/>
  <c r="GG11" i="30"/>
  <c r="CJ61" i="30"/>
  <c r="GZ15" i="30"/>
  <c r="HA64" i="30"/>
  <c r="I62" i="30"/>
  <c r="AC51" i="30"/>
  <c r="BP61" i="30"/>
  <c r="FM73" i="30"/>
  <c r="FO70" i="30"/>
  <c r="AD63" i="30"/>
  <c r="AV12" i="30"/>
  <c r="BQ13" i="30"/>
  <c r="HW56" i="30"/>
  <c r="HY56" i="30"/>
  <c r="FP69" i="30"/>
  <c r="GG12" i="30"/>
  <c r="GZ12" i="30"/>
  <c r="J51" i="30"/>
  <c r="AC63" i="30"/>
  <c r="BP40" i="30"/>
  <c r="DE13" i="30"/>
  <c r="FO67" i="30"/>
  <c r="FP70" i="30"/>
  <c r="GG40" i="30"/>
  <c r="EW65" i="30"/>
  <c r="HU61" i="30"/>
  <c r="DY12" i="30"/>
  <c r="CJ13" i="30"/>
  <c r="I51" i="30"/>
  <c r="BQ61" i="30"/>
  <c r="DX61" i="30"/>
  <c r="DY40" i="30"/>
  <c r="EW66" i="30"/>
  <c r="FO69" i="30"/>
  <c r="GF61" i="30"/>
  <c r="HA42" i="30"/>
  <c r="HU51" i="30"/>
  <c r="HT61" i="30"/>
  <c r="BP13" i="30"/>
  <c r="N47" i="30"/>
  <c r="FP67" i="30"/>
  <c r="HW33" i="30"/>
  <c r="HZ33" i="30" s="1"/>
  <c r="L6" i="7"/>
  <c r="DX13" i="30"/>
  <c r="EA13" i="30" s="1"/>
  <c r="L8" i="7"/>
  <c r="EV37" i="30"/>
  <c r="EU37" i="30"/>
  <c r="HW44" i="30"/>
  <c r="HX44" i="30"/>
  <c r="EU65" i="30"/>
  <c r="EV65" i="30"/>
  <c r="HW60" i="30"/>
  <c r="HX60" i="30"/>
  <c r="HC63" i="30"/>
  <c r="HV45" i="30"/>
  <c r="HW45" i="30" s="1"/>
  <c r="FO34" i="30"/>
  <c r="FP34" i="30"/>
  <c r="CK13" i="30"/>
  <c r="DG39" i="30"/>
  <c r="DH39" i="30"/>
  <c r="FO40" i="30"/>
  <c r="GH13" i="30"/>
  <c r="HV49" i="30"/>
  <c r="HY46" i="30"/>
  <c r="HX46" i="30"/>
  <c r="HW46" i="30"/>
  <c r="HD63" i="30"/>
  <c r="HY48" i="30"/>
  <c r="HX48" i="30"/>
  <c r="HW48" i="30"/>
  <c r="HV12" i="30"/>
  <c r="HY42" i="30"/>
  <c r="HX42" i="30"/>
  <c r="HW42" i="30"/>
  <c r="HV11" i="30"/>
  <c r="HV47" i="30"/>
  <c r="FP40" i="30"/>
  <c r="HC41" i="30"/>
  <c r="HV61" i="30"/>
  <c r="HV13" i="30"/>
  <c r="HY13" i="30" s="1"/>
  <c r="HT12" i="30"/>
  <c r="HT11" i="30"/>
  <c r="HB42" i="30"/>
  <c r="GI55" i="30"/>
  <c r="GJ55" i="30"/>
  <c r="HD41" i="30"/>
  <c r="EU60" i="30"/>
  <c r="EV60" i="30"/>
  <c r="EW60" i="30"/>
  <c r="HA14" i="30"/>
  <c r="HA15" i="30"/>
  <c r="EU36" i="30"/>
  <c r="EV36" i="30"/>
  <c r="EW36" i="30"/>
  <c r="HB64" i="30"/>
  <c r="GZ16" i="30"/>
  <c r="GJ39" i="30"/>
  <c r="GJ56" i="30"/>
  <c r="GH40" i="30"/>
  <c r="GF11" i="30"/>
  <c r="GF12" i="30"/>
  <c r="GI56" i="30"/>
  <c r="FN72" i="30"/>
  <c r="FO72" i="30" s="1"/>
  <c r="GJ60" i="30"/>
  <c r="GI60" i="30"/>
  <c r="GI39" i="30"/>
  <c r="GH61" i="30"/>
  <c r="GG16" i="30"/>
  <c r="EB39" i="30"/>
  <c r="EU38" i="30"/>
  <c r="FN13" i="30"/>
  <c r="FN71" i="30"/>
  <c r="FP71" i="30" s="1"/>
  <c r="FQ55" i="30"/>
  <c r="FP55" i="30"/>
  <c r="FO55" i="30"/>
  <c r="FP33" i="30"/>
  <c r="EW64" i="30"/>
  <c r="EU64" i="30"/>
  <c r="EV64" i="30"/>
  <c r="EA39" i="30"/>
  <c r="FN73" i="30"/>
  <c r="FN41" i="30"/>
  <c r="FL13" i="30"/>
  <c r="BP12" i="30"/>
  <c r="ER15" i="30"/>
  <c r="FM74" i="30"/>
  <c r="FQ56" i="30"/>
  <c r="FP56" i="30"/>
  <c r="FO56" i="30"/>
  <c r="ER14" i="30"/>
  <c r="EU66" i="30"/>
  <c r="FO33" i="30"/>
  <c r="EV66" i="30"/>
  <c r="BT36" i="30"/>
  <c r="BU36" i="30"/>
  <c r="ET13" i="30"/>
  <c r="ES67" i="30"/>
  <c r="ET67" i="30"/>
  <c r="ET39" i="30"/>
  <c r="AF12" i="30"/>
  <c r="DZ16" i="30"/>
  <c r="EV38" i="30"/>
  <c r="DZ14" i="30"/>
  <c r="DZ12" i="30"/>
  <c r="DZ40" i="30"/>
  <c r="EC56" i="30"/>
  <c r="EB56" i="30"/>
  <c r="EA56" i="30"/>
  <c r="CN39" i="30"/>
  <c r="EA60" i="30"/>
  <c r="EB60" i="30"/>
  <c r="DZ15" i="30"/>
  <c r="EC55" i="30"/>
  <c r="EA55" i="30"/>
  <c r="EB55" i="30"/>
  <c r="DZ61" i="30"/>
  <c r="DG60" i="30"/>
  <c r="DZ11" i="30"/>
  <c r="DX12" i="30"/>
  <c r="DX11" i="30"/>
  <c r="CM60" i="30"/>
  <c r="DH60" i="30"/>
  <c r="M36" i="30"/>
  <c r="CN60" i="30"/>
  <c r="DF61" i="30"/>
  <c r="DF40" i="30"/>
  <c r="DF11" i="30"/>
  <c r="DF13" i="30"/>
  <c r="DE11" i="30"/>
  <c r="CO56" i="30"/>
  <c r="CM56" i="30"/>
  <c r="CN56" i="30"/>
  <c r="CL61" i="30"/>
  <c r="M47" i="30"/>
  <c r="CL40" i="30"/>
  <c r="AW15" i="30"/>
  <c r="CM39" i="30"/>
  <c r="CL13" i="30"/>
  <c r="AZ61" i="30"/>
  <c r="BR13" i="30"/>
  <c r="M45" i="30"/>
  <c r="AZ45" i="30"/>
  <c r="BS60" i="30"/>
  <c r="BS39" i="30"/>
  <c r="AG62" i="30"/>
  <c r="BT60" i="30"/>
  <c r="BT39" i="30"/>
  <c r="AY45" i="30"/>
  <c r="BR61" i="30"/>
  <c r="AH49" i="30"/>
  <c r="BQ11" i="30"/>
  <c r="BQ12" i="30"/>
  <c r="BR40" i="30"/>
  <c r="L58" i="30"/>
  <c r="M50" i="30"/>
  <c r="AY61" i="30"/>
  <c r="AX62" i="30"/>
  <c r="AX46" i="30"/>
  <c r="AX12" i="30"/>
  <c r="AF49" i="30"/>
  <c r="AX11" i="30"/>
  <c r="AX15" i="30"/>
  <c r="AG50" i="30"/>
  <c r="AX14" i="30"/>
  <c r="M60" i="30"/>
  <c r="L48" i="30"/>
  <c r="M44" i="30"/>
  <c r="AG12" i="30"/>
  <c r="L61" i="30"/>
  <c r="L60" i="30"/>
  <c r="L44" i="30"/>
  <c r="AF11" i="30"/>
  <c r="AH11" i="30"/>
  <c r="AG11" i="30"/>
  <c r="M39" i="30"/>
  <c r="M57" i="30"/>
  <c r="M37" i="30"/>
  <c r="L57" i="30"/>
  <c r="AD52" i="30"/>
  <c r="AF50" i="30"/>
  <c r="L35" i="30"/>
  <c r="AD51" i="30"/>
  <c r="AF62" i="30"/>
  <c r="AH50" i="30"/>
  <c r="AE51" i="30"/>
  <c r="L39" i="30"/>
  <c r="M34" i="30"/>
  <c r="AE63" i="30"/>
  <c r="AG48" i="30"/>
  <c r="AF48" i="30"/>
  <c r="AH12" i="30"/>
  <c r="A64" i="30"/>
  <c r="M46" i="30"/>
  <c r="L37" i="30"/>
  <c r="M49" i="30"/>
  <c r="M56" i="30"/>
  <c r="L49" i="30"/>
  <c r="M59" i="30"/>
  <c r="L50" i="30"/>
  <c r="N43" i="30"/>
  <c r="L43" i="30"/>
  <c r="N41" i="30"/>
  <c r="M41" i="30"/>
  <c r="K62" i="30"/>
  <c r="M48" i="30"/>
  <c r="M35" i="30"/>
  <c r="L46" i="30"/>
  <c r="L56" i="30"/>
  <c r="L38" i="30"/>
  <c r="L45" i="30"/>
  <c r="K51" i="30"/>
  <c r="L59" i="30"/>
  <c r="N40" i="30"/>
  <c r="M40" i="30"/>
  <c r="L36" i="30"/>
  <c r="M38" i="30"/>
  <c r="L34" i="30"/>
  <c r="M58" i="30"/>
  <c r="L47" i="30"/>
  <c r="M61" i="30"/>
  <c r="C6" i="29"/>
  <c r="CK11" i="30"/>
  <c r="CK12" i="30"/>
  <c r="CJ11" i="30"/>
  <c r="CJ12" i="30"/>
  <c r="CK15" i="30"/>
  <c r="HU11" i="30"/>
  <c r="HU12" i="30"/>
  <c r="HA12" i="30"/>
  <c r="HA11" i="30"/>
  <c r="GH14" i="30"/>
  <c r="GH15" i="30"/>
  <c r="DY16" i="30"/>
  <c r="DX14" i="30"/>
  <c r="DD15" i="30"/>
  <c r="BP14" i="30"/>
  <c r="AV13" i="30"/>
  <c r="AY13" i="30" s="1"/>
  <c r="AV14" i="30"/>
  <c r="AE13" i="30"/>
  <c r="AD15" i="30"/>
  <c r="AC13" i="30"/>
  <c r="AD17" i="30"/>
  <c r="AD16" i="30"/>
  <c r="AC14" i="30"/>
  <c r="K12" i="30"/>
  <c r="I11" i="30"/>
  <c r="O42" i="30" l="1"/>
  <c r="FR33" i="30"/>
  <c r="O45" i="30"/>
  <c r="HZ42" i="30"/>
  <c r="HZ46" i="30"/>
  <c r="HZ34" i="30"/>
  <c r="EX37" i="30"/>
  <c r="HZ55" i="30"/>
  <c r="HZ77" i="30" s="1"/>
  <c r="HZ56" i="30"/>
  <c r="HZ78" i="30" s="1"/>
  <c r="FR34" i="30"/>
  <c r="HZ44" i="30"/>
  <c r="HF34" i="30"/>
  <c r="GL56" i="30"/>
  <c r="GL78" i="30" s="1"/>
  <c r="HZ48" i="30"/>
  <c r="GL55" i="30"/>
  <c r="GL77" i="30" s="1"/>
  <c r="HZ60" i="30"/>
  <c r="HZ82" i="30" s="1"/>
  <c r="HF41" i="30"/>
  <c r="HF63" i="30"/>
  <c r="HF85" i="30" s="1"/>
  <c r="EX63" i="30"/>
  <c r="EX85" i="30" s="1"/>
  <c r="FR68" i="30"/>
  <c r="FR90" i="30" s="1"/>
  <c r="GL60" i="30"/>
  <c r="GL82" i="30" s="1"/>
  <c r="GL39" i="30"/>
  <c r="EX65" i="30"/>
  <c r="EX87" i="30" s="1"/>
  <c r="FR67" i="30"/>
  <c r="FR89" i="30" s="1"/>
  <c r="FR40" i="30"/>
  <c r="EX36" i="30"/>
  <c r="FR55" i="30"/>
  <c r="FR77" i="30" s="1"/>
  <c r="ED55" i="30"/>
  <c r="ED77" i="30" s="1"/>
  <c r="FR69" i="30"/>
  <c r="FR91" i="30" s="1"/>
  <c r="FR56" i="30"/>
  <c r="FR78" i="30" s="1"/>
  <c r="FR70" i="30"/>
  <c r="FR92" i="30" s="1"/>
  <c r="EX66" i="30"/>
  <c r="EX88" i="30" s="1"/>
  <c r="CP39" i="30"/>
  <c r="ED39" i="30"/>
  <c r="EX60" i="30"/>
  <c r="EX82" i="30" s="1"/>
  <c r="EX64" i="30"/>
  <c r="EX86" i="30" s="1"/>
  <c r="EX38" i="30"/>
  <c r="CP60" i="30"/>
  <c r="CP82" i="30" s="1"/>
  <c r="ED60" i="30"/>
  <c r="ED82" i="30" s="1"/>
  <c r="ED56" i="30"/>
  <c r="ED78" i="30" s="1"/>
  <c r="DJ39" i="30"/>
  <c r="BV39" i="30"/>
  <c r="AI48" i="30"/>
  <c r="DJ60" i="30"/>
  <c r="DJ82" i="30" s="1"/>
  <c r="BB61" i="30"/>
  <c r="BB83" i="30" s="1"/>
  <c r="AI62" i="30"/>
  <c r="AI84" i="30" s="1"/>
  <c r="BV60" i="30"/>
  <c r="BV82" i="30" s="1"/>
  <c r="BV36" i="30"/>
  <c r="CP56" i="30"/>
  <c r="CP78" i="30" s="1"/>
  <c r="O37" i="30"/>
  <c r="O57" i="30"/>
  <c r="O79" i="30" s="1"/>
  <c r="O43" i="30"/>
  <c r="AI11" i="30"/>
  <c r="BB45" i="30"/>
  <c r="O44" i="30"/>
  <c r="AI49" i="30"/>
  <c r="AI50" i="30"/>
  <c r="AI12" i="30"/>
  <c r="O34" i="30"/>
  <c r="O36" i="30"/>
  <c r="O46" i="30"/>
  <c r="O50" i="30"/>
  <c r="O33" i="30"/>
  <c r="O48" i="30"/>
  <c r="O41" i="30"/>
  <c r="O49" i="30"/>
  <c r="O35" i="30"/>
  <c r="O59" i="30"/>
  <c r="O81" i="30" s="1"/>
  <c r="O39" i="30"/>
  <c r="O60" i="30"/>
  <c r="O82" i="30" s="1"/>
  <c r="O58" i="30"/>
  <c r="O80" i="30" s="1"/>
  <c r="O40" i="30"/>
  <c r="O38" i="30"/>
  <c r="O61" i="30"/>
  <c r="O83" i="30" s="1"/>
  <c r="O47" i="30"/>
  <c r="O56" i="30"/>
  <c r="O78" i="30" s="1"/>
  <c r="DX15" i="30"/>
  <c r="EB15" i="30" s="1"/>
  <c r="AM37" i="30"/>
  <c r="AH63" i="30"/>
  <c r="EC61" i="30"/>
  <c r="CK14" i="30"/>
  <c r="DX16" i="30"/>
  <c r="EA16" i="30" s="1"/>
  <c r="BU61" i="30"/>
  <c r="N62" i="30"/>
  <c r="EB13" i="30"/>
  <c r="EC13" i="30"/>
  <c r="DI40" i="30"/>
  <c r="GI13" i="30"/>
  <c r="FQ41" i="30"/>
  <c r="BU13" i="30"/>
  <c r="DI13" i="30"/>
  <c r="CO40" i="30"/>
  <c r="BU40" i="30"/>
  <c r="EC40" i="30"/>
  <c r="CO61" i="30"/>
  <c r="BA62" i="30"/>
  <c r="EW13" i="30"/>
  <c r="HU15" i="30"/>
  <c r="GZ18" i="30"/>
  <c r="HE42" i="30"/>
  <c r="AF13" i="30"/>
  <c r="FM11" i="30"/>
  <c r="ES68" i="30"/>
  <c r="GK61" i="30"/>
  <c r="GF14" i="30"/>
  <c r="GI14" i="30" s="1"/>
  <c r="FM42" i="30"/>
  <c r="GK40" i="30"/>
  <c r="FM15" i="30"/>
  <c r="EW39" i="30"/>
  <c r="ER40" i="30"/>
  <c r="ES40" i="30"/>
  <c r="GG41" i="30"/>
  <c r="GZ17" i="30"/>
  <c r="DI61" i="30"/>
  <c r="ES12" i="30"/>
  <c r="BA46" i="30"/>
  <c r="GK13" i="30"/>
  <c r="DD17" i="30"/>
  <c r="AC64" i="30"/>
  <c r="CK41" i="30"/>
  <c r="HE64" i="30"/>
  <c r="HT52" i="30"/>
  <c r="BQ14" i="30"/>
  <c r="CJ41" i="30"/>
  <c r="AW17" i="30"/>
  <c r="CJ62" i="30"/>
  <c r="DE62" i="30"/>
  <c r="CK62" i="30"/>
  <c r="DD41" i="30"/>
  <c r="FM14" i="30"/>
  <c r="GF15" i="30"/>
  <c r="GI15" i="30" s="1"/>
  <c r="I52" i="30"/>
  <c r="BP41" i="30"/>
  <c r="GJ13" i="30"/>
  <c r="ES11" i="30"/>
  <c r="FL74" i="30"/>
  <c r="N51" i="30"/>
  <c r="FQ73" i="30"/>
  <c r="HA16" i="30"/>
  <c r="BQ62" i="30"/>
  <c r="HY61" i="30"/>
  <c r="HU52" i="30"/>
  <c r="AV47" i="30"/>
  <c r="FP72" i="30"/>
  <c r="FQ72" i="30"/>
  <c r="AW16" i="30"/>
  <c r="J63" i="30"/>
  <c r="AD64" i="30"/>
  <c r="BA14" i="30"/>
  <c r="AW63" i="30"/>
  <c r="AZ13" i="30"/>
  <c r="DE41" i="30"/>
  <c r="DX41" i="30"/>
  <c r="EW67" i="30"/>
  <c r="FL42" i="30"/>
  <c r="FO71" i="30"/>
  <c r="FQ71" i="30"/>
  <c r="I12" i="30"/>
  <c r="CJ14" i="30"/>
  <c r="I63" i="30"/>
  <c r="AC52" i="30"/>
  <c r="AV63" i="30"/>
  <c r="ER68" i="30"/>
  <c r="ER16" i="30"/>
  <c r="J52" i="30"/>
  <c r="BQ41" i="30"/>
  <c r="GG17" i="30"/>
  <c r="GG62" i="30"/>
  <c r="HA43" i="30"/>
  <c r="BQ15" i="30"/>
  <c r="DY62" i="30"/>
  <c r="GG18" i="30"/>
  <c r="BA13" i="30"/>
  <c r="DD16" i="30"/>
  <c r="AW47" i="30"/>
  <c r="DD62" i="30"/>
  <c r="HA65" i="30"/>
  <c r="HU62" i="30"/>
  <c r="FM12" i="30"/>
  <c r="BP62" i="30"/>
  <c r="DE12" i="30"/>
  <c r="DX62" i="30"/>
  <c r="ER17" i="30"/>
  <c r="GF62" i="30"/>
  <c r="GF41" i="30"/>
  <c r="GZ43" i="30"/>
  <c r="GZ65" i="30"/>
  <c r="HT62" i="30"/>
  <c r="DY41" i="30"/>
  <c r="ER18" i="30"/>
  <c r="L7" i="7"/>
  <c r="L12" i="7" s="1"/>
  <c r="CO13" i="30"/>
  <c r="AZ46" i="30"/>
  <c r="HB13" i="30"/>
  <c r="HE13" i="30" s="1"/>
  <c r="H126" i="7"/>
  <c r="B11" i="33" s="1"/>
  <c r="C11" i="33" s="1"/>
  <c r="C13" i="31" s="1"/>
  <c r="BS61" i="30"/>
  <c r="EA12" i="30"/>
  <c r="GH11" i="30"/>
  <c r="GK11" i="30" s="1"/>
  <c r="ET16" i="30"/>
  <c r="HY45" i="30"/>
  <c r="HX45" i="30"/>
  <c r="GJ40" i="30"/>
  <c r="HU14" i="30"/>
  <c r="HB11" i="30"/>
  <c r="HX12" i="30"/>
  <c r="HX11" i="30"/>
  <c r="HW61" i="30"/>
  <c r="HX61" i="30"/>
  <c r="HY11" i="30"/>
  <c r="HV62" i="30"/>
  <c r="GI40" i="30"/>
  <c r="HT15" i="30"/>
  <c r="HY12" i="30"/>
  <c r="HY49" i="30"/>
  <c r="HW49" i="30"/>
  <c r="HX49" i="30"/>
  <c r="HX13" i="30"/>
  <c r="HV14" i="30"/>
  <c r="FO13" i="30"/>
  <c r="HV50" i="30"/>
  <c r="HW12" i="30"/>
  <c r="HW11" i="30"/>
  <c r="HV15" i="30"/>
  <c r="HT16" i="30"/>
  <c r="GI61" i="30"/>
  <c r="HT14" i="30"/>
  <c r="HY47" i="30"/>
  <c r="HX47" i="30"/>
  <c r="HW47" i="30"/>
  <c r="HW13" i="30"/>
  <c r="HD42" i="30"/>
  <c r="HB65" i="30"/>
  <c r="HB43" i="30"/>
  <c r="HC42" i="30"/>
  <c r="HB15" i="30"/>
  <c r="HC64" i="30"/>
  <c r="FN74" i="30"/>
  <c r="GJ61" i="30"/>
  <c r="HB14" i="30"/>
  <c r="GH12" i="30"/>
  <c r="GI12" i="30" s="1"/>
  <c r="HD64" i="30"/>
  <c r="GZ21" i="30"/>
  <c r="GZ22" i="30"/>
  <c r="GZ20" i="30"/>
  <c r="GZ19" i="30"/>
  <c r="GH41" i="30"/>
  <c r="EU13" i="30"/>
  <c r="EU39" i="30"/>
  <c r="GH62" i="30"/>
  <c r="ES15" i="30"/>
  <c r="GH16" i="30"/>
  <c r="FO73" i="30"/>
  <c r="EA40" i="30"/>
  <c r="EV13" i="30"/>
  <c r="EV39" i="30"/>
  <c r="FP73" i="30"/>
  <c r="FL12" i="30"/>
  <c r="FL11" i="30"/>
  <c r="DI11" i="30"/>
  <c r="FO41" i="30"/>
  <c r="FL15" i="30"/>
  <c r="FN11" i="30"/>
  <c r="ES14" i="30"/>
  <c r="FP13" i="30"/>
  <c r="FN14" i="30"/>
  <c r="FN42" i="30"/>
  <c r="FQ13" i="30"/>
  <c r="EA14" i="30"/>
  <c r="EU67" i="30"/>
  <c r="FP41" i="30"/>
  <c r="FN15" i="30"/>
  <c r="FL14" i="30"/>
  <c r="FN12" i="30"/>
  <c r="ET12" i="30"/>
  <c r="ET14" i="30"/>
  <c r="ET11" i="30"/>
  <c r="AZ62" i="30"/>
  <c r="DY17" i="30"/>
  <c r="ET40" i="30"/>
  <c r="EC11" i="30"/>
  <c r="DF15" i="30"/>
  <c r="ET68" i="30"/>
  <c r="ET15" i="30"/>
  <c r="DY18" i="30"/>
  <c r="EV67" i="30"/>
  <c r="EA11" i="30"/>
  <c r="EB11" i="30"/>
  <c r="DZ17" i="30"/>
  <c r="DZ18" i="30"/>
  <c r="DE14" i="30"/>
  <c r="DZ41" i="30"/>
  <c r="EC12" i="30"/>
  <c r="DE15" i="30"/>
  <c r="DZ62" i="30"/>
  <c r="DZ19" i="30"/>
  <c r="DG13" i="30"/>
  <c r="EB40" i="30"/>
  <c r="AE14" i="30"/>
  <c r="CN61" i="30"/>
  <c r="EB12" i="30"/>
  <c r="EA61" i="30"/>
  <c r="EC14" i="30"/>
  <c r="AY46" i="30"/>
  <c r="EB14" i="30"/>
  <c r="EB61" i="30"/>
  <c r="DH61" i="30"/>
  <c r="DH40" i="30"/>
  <c r="DG40" i="30"/>
  <c r="DG61" i="30"/>
  <c r="BS13" i="30"/>
  <c r="CM61" i="30"/>
  <c r="DD18" i="30"/>
  <c r="DF12" i="30"/>
  <c r="DF62" i="30"/>
  <c r="BT13" i="30"/>
  <c r="DH13" i="30"/>
  <c r="BS40" i="30"/>
  <c r="DF41" i="30"/>
  <c r="DH11" i="30"/>
  <c r="DG11" i="30"/>
  <c r="DE16" i="30"/>
  <c r="CL14" i="30"/>
  <c r="BT61" i="30"/>
  <c r="BT40" i="30"/>
  <c r="CL62" i="30"/>
  <c r="CL41" i="30"/>
  <c r="CM40" i="30"/>
  <c r="CL15" i="30"/>
  <c r="AY14" i="30"/>
  <c r="CM13" i="30"/>
  <c r="CN40" i="30"/>
  <c r="CN13" i="30"/>
  <c r="CL11" i="30"/>
  <c r="CO11" i="30" s="1"/>
  <c r="CL12" i="30"/>
  <c r="CO12" i="30" s="1"/>
  <c r="AY62" i="30"/>
  <c r="BR41" i="30"/>
  <c r="BR11" i="30"/>
  <c r="BU11" i="30" s="1"/>
  <c r="BR15" i="30"/>
  <c r="BR12" i="30"/>
  <c r="BP15" i="30"/>
  <c r="AF51" i="30"/>
  <c r="AZ14" i="30"/>
  <c r="BR62" i="30"/>
  <c r="AX17" i="30"/>
  <c r="AV15" i="30"/>
  <c r="BA15" i="30" s="1"/>
  <c r="AV16" i="30"/>
  <c r="AX16" i="30"/>
  <c r="AX47" i="30"/>
  <c r="BA12" i="30"/>
  <c r="AY12" i="30"/>
  <c r="AZ12" i="30"/>
  <c r="AX63" i="30"/>
  <c r="BA11" i="30"/>
  <c r="AZ11" i="30"/>
  <c r="AY11" i="30"/>
  <c r="AH13" i="30"/>
  <c r="AG51" i="30"/>
  <c r="AG63" i="30"/>
  <c r="AF63" i="30"/>
  <c r="L62" i="30"/>
  <c r="L51" i="30"/>
  <c r="AG13" i="30"/>
  <c r="AE64" i="30"/>
  <c r="AE52" i="30"/>
  <c r="AH51" i="30"/>
  <c r="K63" i="30"/>
  <c r="K52" i="30"/>
  <c r="K11" i="30"/>
  <c r="M62" i="30"/>
  <c r="M51" i="30"/>
  <c r="A65" i="30"/>
  <c r="C12" i="29"/>
  <c r="C2" i="29"/>
  <c r="C10" i="29"/>
  <c r="C3" i="29"/>
  <c r="CJ15" i="30"/>
  <c r="HU16" i="30"/>
  <c r="HA18" i="30"/>
  <c r="HA17" i="30"/>
  <c r="GF16" i="30"/>
  <c r="GH17" i="30"/>
  <c r="GG19" i="30"/>
  <c r="GH18" i="30"/>
  <c r="DY19" i="30"/>
  <c r="AD20" i="30"/>
  <c r="AD18" i="30"/>
  <c r="AC16" i="30"/>
  <c r="AD19" i="30"/>
  <c r="AC15" i="30"/>
  <c r="HZ12" i="30" l="1"/>
  <c r="DJ61" i="30"/>
  <c r="DJ83" i="30" s="1"/>
  <c r="HZ47" i="30"/>
  <c r="HZ13" i="30"/>
  <c r="HZ11" i="30"/>
  <c r="HZ45" i="30"/>
  <c r="HZ49" i="30"/>
  <c r="HZ61" i="30"/>
  <c r="HZ83" i="30" s="1"/>
  <c r="HF64" i="30"/>
  <c r="HF86" i="30" s="1"/>
  <c r="HF42" i="30"/>
  <c r="GL13" i="30"/>
  <c r="DJ40" i="30"/>
  <c r="FR41" i="30"/>
  <c r="FR73" i="30"/>
  <c r="FR95" i="30" s="1"/>
  <c r="FR71" i="30"/>
  <c r="FR93" i="30" s="1"/>
  <c r="ED13" i="30"/>
  <c r="GL40" i="30"/>
  <c r="GL61" i="30"/>
  <c r="GL83" i="30" s="1"/>
  <c r="DJ11" i="30"/>
  <c r="FR72" i="30"/>
  <c r="FR94" i="30" s="1"/>
  <c r="FR13" i="30"/>
  <c r="EX39" i="30"/>
  <c r="EX13" i="30"/>
  <c r="EX67" i="30"/>
  <c r="EX89" i="30" s="1"/>
  <c r="ED14" i="30"/>
  <c r="ED11" i="30"/>
  <c r="ED61" i="30"/>
  <c r="ED83" i="30" s="1"/>
  <c r="ED40" i="30"/>
  <c r="ED12" i="30"/>
  <c r="CP13" i="30"/>
  <c r="DJ13" i="30"/>
  <c r="BV13" i="30"/>
  <c r="CP40" i="30"/>
  <c r="CP61" i="30"/>
  <c r="CP83" i="30" s="1"/>
  <c r="BB46" i="30"/>
  <c r="BV40" i="30"/>
  <c r="BV61" i="30"/>
  <c r="BV83" i="30" s="1"/>
  <c r="BB13" i="30"/>
  <c r="BB11" i="30"/>
  <c r="BB14" i="30"/>
  <c r="BB62" i="30"/>
  <c r="BB84" i="30" s="1"/>
  <c r="BB12" i="30"/>
  <c r="AI63" i="30"/>
  <c r="AI85" i="30" s="1"/>
  <c r="AI51" i="30"/>
  <c r="O51" i="30"/>
  <c r="AI13" i="30"/>
  <c r="O62" i="30"/>
  <c r="O84" i="30" s="1"/>
  <c r="S37" i="30"/>
  <c r="EA15" i="30"/>
  <c r="EC15" i="30"/>
  <c r="EW12" i="30"/>
  <c r="EB16" i="30"/>
  <c r="EC16" i="30"/>
  <c r="DD21" i="30"/>
  <c r="GG20" i="30"/>
  <c r="BA47" i="30"/>
  <c r="AM38" i="30"/>
  <c r="AH64" i="30"/>
  <c r="S38" i="30"/>
  <c r="AH52" i="30"/>
  <c r="DD19" i="30"/>
  <c r="GK14" i="30"/>
  <c r="CO62" i="30"/>
  <c r="EW11" i="30"/>
  <c r="GJ14" i="30"/>
  <c r="FQ74" i="30"/>
  <c r="FQ42" i="30"/>
  <c r="CJ16" i="30"/>
  <c r="DI41" i="30"/>
  <c r="GK62" i="30"/>
  <c r="BU62" i="30"/>
  <c r="EC62" i="30"/>
  <c r="CO41" i="30"/>
  <c r="DI62" i="30"/>
  <c r="BU41" i="30"/>
  <c r="EW40" i="30"/>
  <c r="CK16" i="30"/>
  <c r="DI12" i="30"/>
  <c r="GG21" i="30"/>
  <c r="BA63" i="30"/>
  <c r="DD20" i="30"/>
  <c r="CK19" i="30"/>
  <c r="FM17" i="30"/>
  <c r="AV48" i="30"/>
  <c r="GK41" i="30"/>
  <c r="BQ16" i="30"/>
  <c r="AW18" i="30"/>
  <c r="GZ44" i="30"/>
  <c r="GJ12" i="30"/>
  <c r="GK12" i="30"/>
  <c r="HT63" i="30"/>
  <c r="AW48" i="30"/>
  <c r="N52" i="30"/>
  <c r="N63" i="30"/>
  <c r="EW68" i="30"/>
  <c r="HU63" i="30"/>
  <c r="HE43" i="30"/>
  <c r="BP63" i="30"/>
  <c r="AZ15" i="30"/>
  <c r="FM43" i="30"/>
  <c r="GG63" i="30"/>
  <c r="BQ17" i="30"/>
  <c r="CJ63" i="30"/>
  <c r="FL43" i="30"/>
  <c r="AW64" i="30"/>
  <c r="CO14" i="30"/>
  <c r="GK15" i="30"/>
  <c r="EC41" i="30"/>
  <c r="GJ15" i="30"/>
  <c r="AW19" i="30"/>
  <c r="DY21" i="30"/>
  <c r="ER41" i="30"/>
  <c r="GI11" i="30"/>
  <c r="CJ17" i="30"/>
  <c r="J64" i="30"/>
  <c r="BP17" i="30"/>
  <c r="DE42" i="30"/>
  <c r="GF42" i="30"/>
  <c r="GJ11" i="30"/>
  <c r="HA66" i="30"/>
  <c r="AC17" i="30"/>
  <c r="GG22" i="30"/>
  <c r="BQ63" i="30"/>
  <c r="CK63" i="30"/>
  <c r="ES69" i="30"/>
  <c r="GI62" i="30"/>
  <c r="GF17" i="30"/>
  <c r="GI17" i="30" s="1"/>
  <c r="BQ42" i="30"/>
  <c r="HE65" i="30"/>
  <c r="HY62" i="30"/>
  <c r="HU18" i="30"/>
  <c r="AC65" i="30"/>
  <c r="AE15" i="30"/>
  <c r="AF15" i="30" s="1"/>
  <c r="BA16" i="30"/>
  <c r="BU15" i="30"/>
  <c r="BP16" i="30"/>
  <c r="DY22" i="30"/>
  <c r="HA19" i="30"/>
  <c r="AV64" i="30"/>
  <c r="AW20" i="30"/>
  <c r="DY20" i="30"/>
  <c r="DI15" i="30"/>
  <c r="HY14" i="30"/>
  <c r="AW21" i="30"/>
  <c r="CO15" i="30"/>
  <c r="DY42" i="30"/>
  <c r="ER20" i="30"/>
  <c r="HY15" i="30"/>
  <c r="BP42" i="30"/>
  <c r="DY63" i="30"/>
  <c r="ES18" i="30"/>
  <c r="FM16" i="30"/>
  <c r="GF63" i="30"/>
  <c r="GZ66" i="30"/>
  <c r="I64" i="30"/>
  <c r="CK42" i="30"/>
  <c r="ES17" i="30"/>
  <c r="ER21" i="30"/>
  <c r="ER69" i="30"/>
  <c r="FL16" i="30"/>
  <c r="ES16" i="30"/>
  <c r="EW16" i="30" s="1"/>
  <c r="HA44" i="30"/>
  <c r="FM18" i="30"/>
  <c r="AD65" i="30"/>
  <c r="CJ42" i="30"/>
  <c r="DE63" i="30"/>
  <c r="DD42" i="30"/>
  <c r="DX63" i="30"/>
  <c r="DX42" i="30"/>
  <c r="ES41" i="30"/>
  <c r="I14" i="30"/>
  <c r="I13" i="30"/>
  <c r="AY15" i="30"/>
  <c r="DD63" i="30"/>
  <c r="GK16" i="30"/>
  <c r="GG42" i="30"/>
  <c r="HU17" i="30"/>
  <c r="ER19" i="30"/>
  <c r="L10" i="7"/>
  <c r="L11" i="7"/>
  <c r="H16" i="7"/>
  <c r="HC13" i="30"/>
  <c r="HD13" i="30"/>
  <c r="FO14" i="30"/>
  <c r="FQ15" i="30"/>
  <c r="FP42" i="30"/>
  <c r="HB12" i="30"/>
  <c r="HE12" i="30" s="1"/>
  <c r="DF14" i="30"/>
  <c r="DI14" i="30" s="1"/>
  <c r="BR14" i="30"/>
  <c r="BU14" i="30" s="1"/>
  <c r="HC65" i="30"/>
  <c r="HX14" i="30"/>
  <c r="GF18" i="30"/>
  <c r="HT17" i="30"/>
  <c r="HC43" i="30"/>
  <c r="HT18" i="30"/>
  <c r="HW15" i="30"/>
  <c r="HW14" i="30"/>
  <c r="EV12" i="30"/>
  <c r="HW62" i="30"/>
  <c r="HV63" i="30"/>
  <c r="HY50" i="30"/>
  <c r="HW50" i="30"/>
  <c r="HX50" i="30"/>
  <c r="HV52" i="30"/>
  <c r="HV17" i="30"/>
  <c r="HX15" i="30"/>
  <c r="HV18" i="30"/>
  <c r="HU19" i="30"/>
  <c r="HV16" i="30"/>
  <c r="HY16" i="30" s="1"/>
  <c r="EV14" i="30"/>
  <c r="GJ41" i="30"/>
  <c r="GI41" i="30"/>
  <c r="HV51" i="30"/>
  <c r="HT19" i="30"/>
  <c r="HX62" i="30"/>
  <c r="HB17" i="30"/>
  <c r="HE15" i="30"/>
  <c r="HC15" i="30"/>
  <c r="HD15" i="30"/>
  <c r="HB66" i="30"/>
  <c r="HB18" i="30"/>
  <c r="HE14" i="30"/>
  <c r="HC14" i="30"/>
  <c r="HD14" i="30"/>
  <c r="HE11" i="30"/>
  <c r="HC11" i="30"/>
  <c r="HD11" i="30"/>
  <c r="HD65" i="30"/>
  <c r="EU68" i="30"/>
  <c r="EW15" i="30"/>
  <c r="HD43" i="30"/>
  <c r="HB44" i="30"/>
  <c r="HB16" i="30"/>
  <c r="GJ62" i="30"/>
  <c r="GZ23" i="30"/>
  <c r="GH63" i="30"/>
  <c r="GF19" i="30"/>
  <c r="EA41" i="30"/>
  <c r="GH19" i="30"/>
  <c r="GH42" i="30"/>
  <c r="GI16" i="30"/>
  <c r="EW14" i="30"/>
  <c r="EV68" i="30"/>
  <c r="FQ11" i="30"/>
  <c r="GJ16" i="30"/>
  <c r="DX19" i="30"/>
  <c r="EA19" i="30" s="1"/>
  <c r="FL17" i="30"/>
  <c r="FO42" i="30"/>
  <c r="FQ12" i="30"/>
  <c r="FN18" i="30"/>
  <c r="FN16" i="30"/>
  <c r="BS41" i="30"/>
  <c r="FO15" i="30"/>
  <c r="FP74" i="30"/>
  <c r="FO74" i="30"/>
  <c r="FL18" i="30"/>
  <c r="FN43" i="30"/>
  <c r="FP15" i="30"/>
  <c r="FP14" i="30"/>
  <c r="FP11" i="30"/>
  <c r="FQ14" i="30"/>
  <c r="FO11" i="30"/>
  <c r="EU11" i="30"/>
  <c r="FO12" i="30"/>
  <c r="FN17" i="30"/>
  <c r="FP12" i="30"/>
  <c r="ER22" i="30"/>
  <c r="ET69" i="30"/>
  <c r="EV15" i="30"/>
  <c r="DX17" i="30"/>
  <c r="EA17" i="30" s="1"/>
  <c r="DE18" i="30"/>
  <c r="EV40" i="30"/>
  <c r="ET18" i="30"/>
  <c r="DE17" i="30"/>
  <c r="EU15" i="30"/>
  <c r="EU12" i="30"/>
  <c r="ET17" i="30"/>
  <c r="EV11" i="30"/>
  <c r="ET41" i="30"/>
  <c r="EU40" i="30"/>
  <c r="EU14" i="30"/>
  <c r="EA62" i="30"/>
  <c r="DX18" i="30"/>
  <c r="EA18" i="30" s="1"/>
  <c r="DZ21" i="30"/>
  <c r="DZ63" i="30"/>
  <c r="CM14" i="30"/>
  <c r="EB62" i="30"/>
  <c r="DZ22" i="30"/>
  <c r="DZ20" i="30"/>
  <c r="EB41" i="30"/>
  <c r="DH12" i="30"/>
  <c r="DZ42" i="30"/>
  <c r="DD22" i="30"/>
  <c r="DG62" i="30"/>
  <c r="DG41" i="30"/>
  <c r="DH41" i="30"/>
  <c r="AZ63" i="30"/>
  <c r="CM12" i="30"/>
  <c r="DF18" i="30"/>
  <c r="DG15" i="30"/>
  <c r="DF17" i="30"/>
  <c r="CN14" i="30"/>
  <c r="DH15" i="30"/>
  <c r="DF16" i="30"/>
  <c r="DH62" i="30"/>
  <c r="DF63" i="30"/>
  <c r="DF42" i="30"/>
  <c r="DG12" i="30"/>
  <c r="AY47" i="30"/>
  <c r="BR16" i="30"/>
  <c r="CN11" i="30"/>
  <c r="CL42" i="30"/>
  <c r="CL17" i="30"/>
  <c r="CL18" i="30"/>
  <c r="BT15" i="30"/>
  <c r="CM62" i="30"/>
  <c r="CN12" i="30"/>
  <c r="BR17" i="30"/>
  <c r="BT41" i="30"/>
  <c r="CM15" i="30"/>
  <c r="CM11" i="30"/>
  <c r="CM41" i="30"/>
  <c r="CL19" i="30"/>
  <c r="CL16" i="30"/>
  <c r="AZ47" i="30"/>
  <c r="BT11" i="30"/>
  <c r="CN15" i="30"/>
  <c r="AY16" i="30"/>
  <c r="CN41" i="30"/>
  <c r="CL63" i="30"/>
  <c r="CN62" i="30"/>
  <c r="BS62" i="30"/>
  <c r="BR18" i="30"/>
  <c r="AZ16" i="30"/>
  <c r="BS15" i="30"/>
  <c r="BT62" i="30"/>
  <c r="BR63" i="30"/>
  <c r="BU12" i="30"/>
  <c r="BS12" i="30"/>
  <c r="BT12" i="30"/>
  <c r="BR42" i="30"/>
  <c r="BS11" i="30"/>
  <c r="AX64" i="30"/>
  <c r="AY63" i="30"/>
  <c r="AX20" i="30"/>
  <c r="AX19" i="30"/>
  <c r="M63" i="30"/>
  <c r="AX18" i="30"/>
  <c r="L52" i="30"/>
  <c r="AX48" i="30"/>
  <c r="AX21" i="30"/>
  <c r="AF64" i="30"/>
  <c r="AH14" i="30"/>
  <c r="AG14" i="30"/>
  <c r="AG64" i="30"/>
  <c r="AG52" i="30"/>
  <c r="AF52" i="30"/>
  <c r="AF14" i="30"/>
  <c r="AE65" i="30"/>
  <c r="K14" i="30"/>
  <c r="M52" i="30"/>
  <c r="K64" i="30"/>
  <c r="K13" i="30"/>
  <c r="A66" i="30"/>
  <c r="L63" i="30"/>
  <c r="BR19" i="30"/>
  <c r="C7" i="29"/>
  <c r="C11" i="29"/>
  <c r="C8" i="29"/>
  <c r="C9" i="29"/>
  <c r="C5" i="29"/>
  <c r="C4" i="29"/>
  <c r="CK18" i="30"/>
  <c r="CK17" i="30"/>
  <c r="CJ18" i="30"/>
  <c r="HA22" i="30"/>
  <c r="HA21" i="30"/>
  <c r="HA20" i="30"/>
  <c r="DX21" i="30"/>
  <c r="DX20" i="30"/>
  <c r="AV20" i="30"/>
  <c r="AV19" i="30"/>
  <c r="AV18" i="30"/>
  <c r="AV17" i="30"/>
  <c r="BA17" i="30" s="1"/>
  <c r="AC19" i="30"/>
  <c r="AD21" i="30"/>
  <c r="AC18" i="30"/>
  <c r="AC20" i="30"/>
  <c r="AD22" i="30"/>
  <c r="AD24" i="30"/>
  <c r="BV11" i="30" l="1"/>
  <c r="BB15" i="30"/>
  <c r="EX14" i="30"/>
  <c r="FR42" i="30"/>
  <c r="HZ14" i="30"/>
  <c r="GL15" i="30"/>
  <c r="GL41" i="30"/>
  <c r="EX68" i="30"/>
  <c r="EX90" i="30" s="1"/>
  <c r="HZ50" i="30"/>
  <c r="EX40" i="30"/>
  <c r="HZ15" i="30"/>
  <c r="GL12" i="30"/>
  <c r="GL14" i="30"/>
  <c r="HF14" i="30"/>
  <c r="HZ62" i="30"/>
  <c r="HZ84" i="30" s="1"/>
  <c r="ED16" i="30"/>
  <c r="HF65" i="30"/>
  <c r="HF87" i="30" s="1"/>
  <c r="HF13" i="30"/>
  <c r="FR15" i="30"/>
  <c r="HF11" i="30"/>
  <c r="HF15" i="30"/>
  <c r="HF43" i="30"/>
  <c r="GL62" i="30"/>
  <c r="GL84" i="30" s="1"/>
  <c r="GL16" i="30"/>
  <c r="GL11" i="30"/>
  <c r="FR74" i="30"/>
  <c r="FR96" i="30" s="1"/>
  <c r="FR11" i="30"/>
  <c r="DJ12" i="30"/>
  <c r="EX12" i="30"/>
  <c r="FR12" i="30"/>
  <c r="FR14" i="30"/>
  <c r="EX15" i="30"/>
  <c r="ED62" i="30"/>
  <c r="ED84" i="30" s="1"/>
  <c r="EX11" i="30"/>
  <c r="ED41" i="30"/>
  <c r="AI14" i="30"/>
  <c r="ED15" i="30"/>
  <c r="DJ41" i="30"/>
  <c r="DJ62" i="30"/>
  <c r="DJ84" i="30" s="1"/>
  <c r="CP14" i="30"/>
  <c r="BV62" i="30"/>
  <c r="BV84" i="30" s="1"/>
  <c r="DJ15" i="30"/>
  <c r="CP62" i="30"/>
  <c r="CP84" i="30" s="1"/>
  <c r="CP41" i="30"/>
  <c r="CP12" i="30"/>
  <c r="CP11" i="30"/>
  <c r="CP15" i="30"/>
  <c r="BV41" i="30"/>
  <c r="BV12" i="30"/>
  <c r="BB63" i="30"/>
  <c r="BB85" i="30" s="1"/>
  <c r="BV15" i="30"/>
  <c r="BB47" i="30"/>
  <c r="BB16" i="30"/>
  <c r="O63" i="30"/>
  <c r="O85" i="30" s="1"/>
  <c r="AI52" i="30"/>
  <c r="AI64" i="30"/>
  <c r="AI86" i="30" s="1"/>
  <c r="O52" i="30"/>
  <c r="FV59" i="30"/>
  <c r="FV60" i="30"/>
  <c r="FV61" i="30"/>
  <c r="DD24" i="30"/>
  <c r="ID37" i="30"/>
  <c r="BQ19" i="30"/>
  <c r="CJ19" i="30"/>
  <c r="CM19" i="30" s="1"/>
  <c r="AM39" i="30"/>
  <c r="AM43" i="30" s="1"/>
  <c r="FO16" i="30"/>
  <c r="GJ17" i="30"/>
  <c r="S39" i="30"/>
  <c r="S43" i="30" s="1"/>
  <c r="N64" i="30"/>
  <c r="HY63" i="30"/>
  <c r="DI42" i="30"/>
  <c r="EC63" i="30"/>
  <c r="FQ43" i="30"/>
  <c r="CO63" i="30"/>
  <c r="EU16" i="30"/>
  <c r="EC42" i="30"/>
  <c r="GF21" i="30"/>
  <c r="EV16" i="30"/>
  <c r="GK17" i="30"/>
  <c r="CO16" i="30"/>
  <c r="BU16" i="30"/>
  <c r="AH15" i="30"/>
  <c r="EW17" i="30"/>
  <c r="BU17" i="30"/>
  <c r="AD23" i="30"/>
  <c r="EW18" i="30"/>
  <c r="AG15" i="30"/>
  <c r="BU63" i="30"/>
  <c r="HE44" i="30"/>
  <c r="EW69" i="30"/>
  <c r="BA64" i="30"/>
  <c r="BA48" i="30"/>
  <c r="DY64" i="30"/>
  <c r="HT64" i="30"/>
  <c r="BQ64" i="30"/>
  <c r="AD66" i="30"/>
  <c r="GF43" i="30"/>
  <c r="GK42" i="30"/>
  <c r="EW41" i="30"/>
  <c r="DX22" i="30"/>
  <c r="EC22" i="30" s="1"/>
  <c r="GG43" i="30"/>
  <c r="BP18" i="30"/>
  <c r="ER42" i="30"/>
  <c r="HU20" i="30"/>
  <c r="ER25" i="30"/>
  <c r="DY25" i="30"/>
  <c r="BU42" i="30"/>
  <c r="CK64" i="30"/>
  <c r="DE43" i="30"/>
  <c r="HA67" i="30"/>
  <c r="DE22" i="30"/>
  <c r="BQ18" i="30"/>
  <c r="GF20" i="30"/>
  <c r="HE66" i="30"/>
  <c r="BQ21" i="30"/>
  <c r="I65" i="30"/>
  <c r="BP43" i="30"/>
  <c r="CO42" i="30"/>
  <c r="FM44" i="30"/>
  <c r="AH65" i="30"/>
  <c r="AV65" i="30"/>
  <c r="DY43" i="30"/>
  <c r="GZ67" i="30"/>
  <c r="AW49" i="30"/>
  <c r="CJ43" i="30"/>
  <c r="CJ64" i="30"/>
  <c r="DI63" i="30"/>
  <c r="HA45" i="30"/>
  <c r="DE21" i="30"/>
  <c r="DE20" i="30"/>
  <c r="DD64" i="30"/>
  <c r="HU64" i="30"/>
  <c r="GK18" i="30"/>
  <c r="GI18" i="30"/>
  <c r="GJ18" i="30"/>
  <c r="BP20" i="30"/>
  <c r="AC66" i="30"/>
  <c r="BA20" i="30"/>
  <c r="ES42" i="30"/>
  <c r="ER70" i="30"/>
  <c r="AY17" i="30"/>
  <c r="GZ24" i="30"/>
  <c r="HU21" i="30"/>
  <c r="BP19" i="30"/>
  <c r="DE19" i="30"/>
  <c r="BP64" i="30"/>
  <c r="DE64" i="30"/>
  <c r="DY23" i="30"/>
  <c r="AZ17" i="30"/>
  <c r="CK43" i="30"/>
  <c r="DD43" i="30"/>
  <c r="GK63" i="30"/>
  <c r="HY17" i="30"/>
  <c r="AW22" i="30"/>
  <c r="AW24" i="30"/>
  <c r="GF64" i="30"/>
  <c r="GZ45" i="30"/>
  <c r="DD23" i="30"/>
  <c r="AW23" i="30"/>
  <c r="BA19" i="30"/>
  <c r="ES70" i="30"/>
  <c r="J65" i="30"/>
  <c r="AW25" i="30"/>
  <c r="BA18" i="30"/>
  <c r="AW65" i="30"/>
  <c r="BQ43" i="30"/>
  <c r="DX43" i="30"/>
  <c r="DX64" i="30"/>
  <c r="FL44" i="30"/>
  <c r="BQ20" i="30"/>
  <c r="AV49" i="30"/>
  <c r="GG64" i="30"/>
  <c r="GK19" i="30"/>
  <c r="HU22" i="30"/>
  <c r="HY18" i="30"/>
  <c r="L13" i="7"/>
  <c r="H17" i="7"/>
  <c r="H129" i="7" s="1"/>
  <c r="H18" i="7"/>
  <c r="H130" i="7" s="1"/>
  <c r="H60" i="7"/>
  <c r="H128" i="7"/>
  <c r="H38" i="7"/>
  <c r="H104" i="7"/>
  <c r="H82" i="7"/>
  <c r="HC12" i="30"/>
  <c r="HD12" i="30"/>
  <c r="DH14" i="30"/>
  <c r="DG14" i="30"/>
  <c r="BT14" i="30"/>
  <c r="BS14" i="30"/>
  <c r="ET21" i="30"/>
  <c r="ER23" i="30"/>
  <c r="DY26" i="30"/>
  <c r="HT22" i="30"/>
  <c r="ER24" i="30"/>
  <c r="HW18" i="30"/>
  <c r="EA20" i="30"/>
  <c r="HW17" i="30"/>
  <c r="GH22" i="30"/>
  <c r="DI18" i="30"/>
  <c r="EB19" i="30"/>
  <c r="HT20" i="30"/>
  <c r="EC19" i="30"/>
  <c r="ES21" i="30"/>
  <c r="HA23" i="30"/>
  <c r="HW63" i="30"/>
  <c r="HV22" i="30"/>
  <c r="HV19" i="30"/>
  <c r="GI63" i="30"/>
  <c r="FN21" i="30"/>
  <c r="GG26" i="30"/>
  <c r="GJ42" i="30"/>
  <c r="GH21" i="30"/>
  <c r="EC17" i="30"/>
  <c r="GJ63" i="30"/>
  <c r="HX17" i="30"/>
  <c r="HV21" i="30"/>
  <c r="HW16" i="30"/>
  <c r="HX16" i="30"/>
  <c r="HY51" i="30"/>
  <c r="HX51" i="30"/>
  <c r="HW51" i="30"/>
  <c r="HY52" i="30"/>
  <c r="HW52" i="30"/>
  <c r="HX52" i="30"/>
  <c r="GH20" i="30"/>
  <c r="HU23" i="30"/>
  <c r="CM42" i="30"/>
  <c r="HC66" i="30"/>
  <c r="HV64" i="30"/>
  <c r="HX63" i="30"/>
  <c r="HT21" i="30"/>
  <c r="HD66" i="30"/>
  <c r="HX18" i="30"/>
  <c r="ES22" i="30"/>
  <c r="FM22" i="30"/>
  <c r="HB22" i="30"/>
  <c r="HE17" i="30"/>
  <c r="HC17" i="30"/>
  <c r="HD17" i="30"/>
  <c r="GG25" i="30"/>
  <c r="HE16" i="30"/>
  <c r="HC16" i="30"/>
  <c r="HD16" i="30"/>
  <c r="HB45" i="30"/>
  <c r="HB20" i="30"/>
  <c r="CM16" i="30"/>
  <c r="GI42" i="30"/>
  <c r="HC44" i="30"/>
  <c r="HB19" i="30"/>
  <c r="HB21" i="30"/>
  <c r="AZ20" i="30"/>
  <c r="FL19" i="30"/>
  <c r="GG23" i="30"/>
  <c r="HD44" i="30"/>
  <c r="HB67" i="30"/>
  <c r="GG24" i="30"/>
  <c r="HE18" i="30"/>
  <c r="HD18" i="30"/>
  <c r="HC18" i="30"/>
  <c r="HA24" i="30"/>
  <c r="GI19" i="30"/>
  <c r="GJ19" i="30"/>
  <c r="GH43" i="30"/>
  <c r="ET20" i="30"/>
  <c r="FM21" i="30"/>
  <c r="FQ18" i="30"/>
  <c r="GH64" i="30"/>
  <c r="FQ17" i="30"/>
  <c r="FL20" i="30"/>
  <c r="FP18" i="30"/>
  <c r="DI17" i="30"/>
  <c r="EB17" i="30"/>
  <c r="EV17" i="30"/>
  <c r="ES20" i="30"/>
  <c r="FM20" i="30"/>
  <c r="FP43" i="30"/>
  <c r="FO18" i="30"/>
  <c r="FM19" i="30"/>
  <c r="ES19" i="30"/>
  <c r="FP17" i="30"/>
  <c r="FN44" i="30"/>
  <c r="FN19" i="30"/>
  <c r="EB18" i="30"/>
  <c r="DY24" i="30"/>
  <c r="EU41" i="30"/>
  <c r="FO43" i="30"/>
  <c r="FO17" i="30"/>
  <c r="FQ16" i="30"/>
  <c r="FP16" i="30"/>
  <c r="EV18" i="30"/>
  <c r="EU69" i="30"/>
  <c r="EV41" i="30"/>
  <c r="ET22" i="30"/>
  <c r="EU17" i="30"/>
  <c r="ET70" i="30"/>
  <c r="EV69" i="30"/>
  <c r="EU18" i="30"/>
  <c r="EC21" i="30"/>
  <c r="ET42" i="30"/>
  <c r="ET19" i="30"/>
  <c r="DZ23" i="30"/>
  <c r="DH17" i="30"/>
  <c r="DZ26" i="30"/>
  <c r="CM18" i="30"/>
  <c r="EC20" i="30"/>
  <c r="DH18" i="30"/>
  <c r="EA42" i="30"/>
  <c r="DZ24" i="30"/>
  <c r="AY19" i="30"/>
  <c r="EB42" i="30"/>
  <c r="EA21" i="30"/>
  <c r="DG18" i="30"/>
  <c r="DZ43" i="30"/>
  <c r="EA63" i="30"/>
  <c r="EB63" i="30"/>
  <c r="EC18" i="30"/>
  <c r="CN17" i="30"/>
  <c r="EB21" i="30"/>
  <c r="DZ64" i="30"/>
  <c r="DZ25" i="30"/>
  <c r="BS63" i="30"/>
  <c r="DH42" i="30"/>
  <c r="EB20" i="30"/>
  <c r="DF20" i="30"/>
  <c r="DF64" i="30"/>
  <c r="DF43" i="30"/>
  <c r="DI16" i="30"/>
  <c r="DH16" i="30"/>
  <c r="DG16" i="30"/>
  <c r="DF22" i="30"/>
  <c r="CN42" i="30"/>
  <c r="DG42" i="30"/>
  <c r="DH63" i="30"/>
  <c r="CO18" i="30"/>
  <c r="DG63" i="30"/>
  <c r="DG17" i="30"/>
  <c r="DF21" i="30"/>
  <c r="DF19" i="30"/>
  <c r="BT16" i="30"/>
  <c r="CN16" i="30"/>
  <c r="AY64" i="30"/>
  <c r="CO17" i="30"/>
  <c r="CM17" i="30"/>
  <c r="CL64" i="30"/>
  <c r="CL43" i="30"/>
  <c r="AZ64" i="30"/>
  <c r="BT17" i="30"/>
  <c r="CJ22" i="30"/>
  <c r="CN18" i="30"/>
  <c r="CN63" i="30"/>
  <c r="CM63" i="30"/>
  <c r="BS17" i="30"/>
  <c r="BT63" i="30"/>
  <c r="BR64" i="30"/>
  <c r="BR21" i="30"/>
  <c r="BS42" i="30"/>
  <c r="AY20" i="30"/>
  <c r="BS16" i="30"/>
  <c r="BR43" i="30"/>
  <c r="BR20" i="30"/>
  <c r="BT42" i="30"/>
  <c r="AX49" i="30"/>
  <c r="AX23" i="30"/>
  <c r="AY18" i="30"/>
  <c r="AV22" i="30"/>
  <c r="AV21" i="30"/>
  <c r="BA21" i="30" s="1"/>
  <c r="AV24" i="30"/>
  <c r="AV23" i="30"/>
  <c r="AY48" i="30"/>
  <c r="AZ18" i="30"/>
  <c r="AX25" i="30"/>
  <c r="AX22" i="30"/>
  <c r="AZ48" i="30"/>
  <c r="AX65" i="30"/>
  <c r="AZ19" i="30"/>
  <c r="AX24" i="30"/>
  <c r="AX26" i="30"/>
  <c r="AE16" i="30"/>
  <c r="AF65" i="30"/>
  <c r="AE19" i="30"/>
  <c r="AF19" i="30" s="1"/>
  <c r="AG65" i="30"/>
  <c r="AE18" i="30"/>
  <c r="AF18" i="30" s="1"/>
  <c r="AD27" i="30"/>
  <c r="AD26" i="30"/>
  <c r="AE66" i="30"/>
  <c r="AE17" i="30"/>
  <c r="AC24" i="30"/>
  <c r="AC23" i="30"/>
  <c r="K15" i="30"/>
  <c r="K17" i="30"/>
  <c r="A67" i="30"/>
  <c r="K16" i="30"/>
  <c r="M64" i="30"/>
  <c r="L64" i="30"/>
  <c r="K65" i="30"/>
  <c r="L5" i="29"/>
  <c r="CK21" i="30"/>
  <c r="CK20" i="30"/>
  <c r="CJ20" i="30"/>
  <c r="CJ21" i="30"/>
  <c r="GH26" i="30"/>
  <c r="GH23" i="30"/>
  <c r="GH25" i="30"/>
  <c r="GH24" i="30"/>
  <c r="GF22" i="30"/>
  <c r="ER26" i="30"/>
  <c r="DX23" i="30"/>
  <c r="DX25" i="30"/>
  <c r="DX24" i="30"/>
  <c r="CK22" i="30"/>
  <c r="CK24" i="30"/>
  <c r="BP21" i="30"/>
  <c r="AD25" i="30"/>
  <c r="AC22" i="30"/>
  <c r="AC21" i="30"/>
  <c r="K19" i="30"/>
  <c r="I16" i="30"/>
  <c r="I15" i="30"/>
  <c r="AJ5" i="7"/>
  <c r="AG7" i="7"/>
  <c r="AG8" i="7" s="1"/>
  <c r="AG6" i="7"/>
  <c r="AG11" i="7"/>
  <c r="AG12" i="7" s="1"/>
  <c r="AG13" i="7" s="1"/>
  <c r="AG14" i="7" s="1"/>
  <c r="AG9" i="7"/>
  <c r="ED17" i="30" l="1"/>
  <c r="HZ51" i="30"/>
  <c r="HF44" i="30"/>
  <c r="GL63" i="30"/>
  <c r="GL85" i="30" s="1"/>
  <c r="HZ16" i="30"/>
  <c r="HZ52" i="30"/>
  <c r="HZ63" i="30"/>
  <c r="HZ85" i="30" s="1"/>
  <c r="HZ17" i="30"/>
  <c r="HF66" i="30"/>
  <c r="HF88" i="30" s="1"/>
  <c r="HF18" i="30"/>
  <c r="HZ18" i="30"/>
  <c r="GL17" i="30"/>
  <c r="HF16" i="30"/>
  <c r="HF12" i="30"/>
  <c r="GL42" i="30"/>
  <c r="FR43" i="30"/>
  <c r="HF17" i="30"/>
  <c r="GL19" i="30"/>
  <c r="GL18" i="30"/>
  <c r="EX18" i="30"/>
  <c r="FR16" i="30"/>
  <c r="ED19" i="30"/>
  <c r="FR17" i="30"/>
  <c r="EX17" i="30"/>
  <c r="FR18" i="30"/>
  <c r="EX69" i="30"/>
  <c r="EX91" i="30" s="1"/>
  <c r="ED18" i="30"/>
  <c r="EX41" i="30"/>
  <c r="ED63" i="30"/>
  <c r="ED85" i="30" s="1"/>
  <c r="EX16" i="30"/>
  <c r="DJ16" i="30"/>
  <c r="DJ17" i="30"/>
  <c r="CP63" i="30"/>
  <c r="CP85" i="30" s="1"/>
  <c r="CP17" i="30"/>
  <c r="ED21" i="30"/>
  <c r="ED20" i="30"/>
  <c r="ED42" i="30"/>
  <c r="DJ14" i="30"/>
  <c r="DJ18" i="30"/>
  <c r="DJ63" i="30"/>
  <c r="DJ85" i="30" s="1"/>
  <c r="DJ42" i="30"/>
  <c r="CP42" i="30"/>
  <c r="BV17" i="30"/>
  <c r="CP18" i="30"/>
  <c r="BV16" i="30"/>
  <c r="CP16" i="30"/>
  <c r="BB20" i="30"/>
  <c r="BV14" i="30"/>
  <c r="BB48" i="30"/>
  <c r="BV63" i="30"/>
  <c r="BV85" i="30" s="1"/>
  <c r="BB64" i="30"/>
  <c r="BB86" i="30" s="1"/>
  <c r="BB18" i="30"/>
  <c r="BV42" i="30"/>
  <c r="AI15" i="30"/>
  <c r="BB19" i="30"/>
  <c r="BB17" i="30"/>
  <c r="AI65" i="30"/>
  <c r="AI87" i="30" s="1"/>
  <c r="O64" i="30"/>
  <c r="O86" i="30" s="1"/>
  <c r="FV77" i="30"/>
  <c r="FV80" i="30" s="1"/>
  <c r="AM41" i="30"/>
  <c r="FV64" i="30"/>
  <c r="AM42" i="30"/>
  <c r="FV63" i="30"/>
  <c r="FV65" i="30"/>
  <c r="S42" i="30"/>
  <c r="S41" i="30"/>
  <c r="B3" i="33"/>
  <c r="C3" i="33" s="1"/>
  <c r="C5" i="31" s="1"/>
  <c r="CN19" i="30"/>
  <c r="CO19" i="30"/>
  <c r="DI19" i="30"/>
  <c r="AW27" i="30"/>
  <c r="ID38" i="30"/>
  <c r="ID39" i="30"/>
  <c r="BT19" i="30"/>
  <c r="DI43" i="30"/>
  <c r="GJ21" i="30"/>
  <c r="BU20" i="30"/>
  <c r="DI21" i="30"/>
  <c r="BT18" i="30"/>
  <c r="EC64" i="30"/>
  <c r="EA22" i="30"/>
  <c r="EB22" i="30"/>
  <c r="DI64" i="30"/>
  <c r="DY27" i="30"/>
  <c r="GI20" i="30"/>
  <c r="DI22" i="30"/>
  <c r="AW28" i="30"/>
  <c r="CK23" i="30"/>
  <c r="GK43" i="30"/>
  <c r="AZ21" i="30"/>
  <c r="BU64" i="30"/>
  <c r="DD44" i="30"/>
  <c r="ES26" i="30"/>
  <c r="CK25" i="30"/>
  <c r="CO43" i="30"/>
  <c r="ES23" i="30"/>
  <c r="BS18" i="30"/>
  <c r="EW70" i="30"/>
  <c r="GG28" i="30"/>
  <c r="BU18" i="30"/>
  <c r="GG65" i="30"/>
  <c r="DY29" i="30"/>
  <c r="DY28" i="30"/>
  <c r="HE45" i="30"/>
  <c r="ES25" i="30"/>
  <c r="BA65" i="30"/>
  <c r="HE67" i="30"/>
  <c r="AH66" i="30"/>
  <c r="N65" i="30"/>
  <c r="CO64" i="30"/>
  <c r="GG44" i="30"/>
  <c r="FL45" i="30"/>
  <c r="J66" i="30"/>
  <c r="GZ68" i="30"/>
  <c r="AW50" i="30"/>
  <c r="AW26" i="30"/>
  <c r="BS19" i="30"/>
  <c r="BU43" i="30"/>
  <c r="GF44" i="30"/>
  <c r="FM25" i="30"/>
  <c r="BA49" i="30"/>
  <c r="BP44" i="30"/>
  <c r="HY64" i="30"/>
  <c r="BU19" i="30"/>
  <c r="FM45" i="30"/>
  <c r="BQ65" i="30"/>
  <c r="DY44" i="30"/>
  <c r="ER71" i="30"/>
  <c r="GG27" i="30"/>
  <c r="GF65" i="30"/>
  <c r="HT65" i="30"/>
  <c r="AE22" i="30"/>
  <c r="AF22" i="30" s="1"/>
  <c r="EC43" i="30"/>
  <c r="GZ25" i="30"/>
  <c r="CK44" i="30"/>
  <c r="AW66" i="30"/>
  <c r="AV50" i="30"/>
  <c r="BP65" i="30"/>
  <c r="DE44" i="30"/>
  <c r="DI20" i="30"/>
  <c r="DD65" i="30"/>
  <c r="BP22" i="30"/>
  <c r="BQ44" i="30"/>
  <c r="DD25" i="30"/>
  <c r="CJ65" i="30"/>
  <c r="GK64" i="30"/>
  <c r="HU25" i="30"/>
  <c r="FM24" i="30"/>
  <c r="AD67" i="30"/>
  <c r="AV66" i="30"/>
  <c r="BA24" i="30"/>
  <c r="ER43" i="30"/>
  <c r="EW22" i="30"/>
  <c r="FQ44" i="30"/>
  <c r="GG29" i="30"/>
  <c r="GJ22" i="30"/>
  <c r="DX26" i="30"/>
  <c r="EC26" i="30" s="1"/>
  <c r="ES24" i="30"/>
  <c r="FM26" i="30"/>
  <c r="FM23" i="30"/>
  <c r="CJ23" i="30"/>
  <c r="I66" i="30"/>
  <c r="CJ44" i="30"/>
  <c r="DY65" i="30"/>
  <c r="FL22" i="30"/>
  <c r="BA23" i="30"/>
  <c r="AY21" i="30"/>
  <c r="CK65" i="30"/>
  <c r="ER28" i="30"/>
  <c r="ES43" i="30"/>
  <c r="EV20" i="30"/>
  <c r="AC67" i="30"/>
  <c r="BA22" i="30"/>
  <c r="DX65" i="30"/>
  <c r="GF25" i="30"/>
  <c r="GK25" i="30" s="1"/>
  <c r="HA46" i="30"/>
  <c r="BU21" i="30"/>
  <c r="DE65" i="30"/>
  <c r="DX44" i="30"/>
  <c r="EW42" i="30"/>
  <c r="ER27" i="30"/>
  <c r="FL21" i="30"/>
  <c r="FQ21" i="30" s="1"/>
  <c r="GF24" i="30"/>
  <c r="GI24" i="30" s="1"/>
  <c r="HA25" i="30"/>
  <c r="GZ46" i="30"/>
  <c r="HU26" i="30"/>
  <c r="HU65" i="30"/>
  <c r="ES71" i="30"/>
  <c r="GF23" i="30"/>
  <c r="GI23" i="30" s="1"/>
  <c r="HA68" i="30"/>
  <c r="HU24" i="30"/>
  <c r="H83" i="7"/>
  <c r="H61" i="7"/>
  <c r="H40" i="7"/>
  <c r="H84" i="7"/>
  <c r="H19" i="7"/>
  <c r="H131" i="7" s="1"/>
  <c r="H62" i="7"/>
  <c r="H39" i="7"/>
  <c r="GI22" i="30"/>
  <c r="GK22" i="30"/>
  <c r="FN22" i="30"/>
  <c r="GK20" i="30"/>
  <c r="GJ20" i="30"/>
  <c r="FN20" i="30"/>
  <c r="FQ20" i="30" s="1"/>
  <c r="ET24" i="30"/>
  <c r="EA24" i="30"/>
  <c r="FO44" i="30"/>
  <c r="HV20" i="30"/>
  <c r="HY20" i="30" s="1"/>
  <c r="HY21" i="30"/>
  <c r="HX21" i="30"/>
  <c r="HY19" i="30"/>
  <c r="HX19" i="30"/>
  <c r="HW19" i="30"/>
  <c r="HY22" i="30"/>
  <c r="HX22" i="30"/>
  <c r="HW21" i="30"/>
  <c r="GI21" i="30"/>
  <c r="FL23" i="30"/>
  <c r="GK21" i="30"/>
  <c r="HW22" i="30"/>
  <c r="FL24" i="30"/>
  <c r="HT26" i="30"/>
  <c r="HV26" i="30"/>
  <c r="HT24" i="30"/>
  <c r="HW64" i="30"/>
  <c r="HV65" i="30"/>
  <c r="HT23" i="30"/>
  <c r="HV23" i="30"/>
  <c r="BT43" i="30"/>
  <c r="HX64" i="30"/>
  <c r="HT25" i="30"/>
  <c r="CJ24" i="30"/>
  <c r="FP44" i="30"/>
  <c r="HV25" i="30"/>
  <c r="HV24" i="30"/>
  <c r="HB25" i="30"/>
  <c r="HD67" i="30"/>
  <c r="HC45" i="30"/>
  <c r="HD45" i="30"/>
  <c r="HC67" i="30"/>
  <c r="HE19" i="30"/>
  <c r="HD19" i="30"/>
  <c r="HC19" i="30"/>
  <c r="HB46" i="30"/>
  <c r="HE22" i="30"/>
  <c r="HC22" i="30"/>
  <c r="HD22" i="30"/>
  <c r="HB23" i="30"/>
  <c r="HB24" i="30"/>
  <c r="HE20" i="30"/>
  <c r="HD20" i="30"/>
  <c r="HC20" i="30"/>
  <c r="HE21" i="30"/>
  <c r="HD21" i="30"/>
  <c r="HC21" i="30"/>
  <c r="HB68" i="30"/>
  <c r="GI43" i="30"/>
  <c r="GH27" i="30"/>
  <c r="DG22" i="30"/>
  <c r="GI64" i="30"/>
  <c r="FL25" i="30"/>
  <c r="GJ43" i="30"/>
  <c r="GJ64" i="30"/>
  <c r="GH44" i="30"/>
  <c r="FO19" i="30"/>
  <c r="GH65" i="30"/>
  <c r="FQ19" i="30"/>
  <c r="EU70" i="30"/>
  <c r="FN26" i="30"/>
  <c r="FN25" i="30"/>
  <c r="FN23" i="30"/>
  <c r="EV70" i="30"/>
  <c r="FN45" i="30"/>
  <c r="FP19" i="30"/>
  <c r="FN24" i="30"/>
  <c r="EA64" i="30"/>
  <c r="EU22" i="30"/>
  <c r="EA23" i="30"/>
  <c r="ET26" i="30"/>
  <c r="EB64" i="30"/>
  <c r="DZ27" i="30"/>
  <c r="EV42" i="30"/>
  <c r="ET25" i="30"/>
  <c r="DE23" i="30"/>
  <c r="EW21" i="30"/>
  <c r="EU21" i="30"/>
  <c r="ET23" i="30"/>
  <c r="DE24" i="30"/>
  <c r="DE25" i="30"/>
  <c r="DG64" i="30"/>
  <c r="EW19" i="30"/>
  <c r="EU19" i="30"/>
  <c r="EV19" i="30"/>
  <c r="EU42" i="30"/>
  <c r="EV21" i="30"/>
  <c r="EC25" i="30"/>
  <c r="ET71" i="30"/>
  <c r="EW20" i="30"/>
  <c r="EU20" i="30"/>
  <c r="DH64" i="30"/>
  <c r="EV22" i="30"/>
  <c r="ET43" i="30"/>
  <c r="CJ25" i="30"/>
  <c r="DZ29" i="30"/>
  <c r="EB23" i="30"/>
  <c r="EB24" i="30"/>
  <c r="EB43" i="30"/>
  <c r="EC23" i="30"/>
  <c r="EA25" i="30"/>
  <c r="DZ65" i="30"/>
  <c r="EC24" i="30"/>
  <c r="EB25" i="30"/>
  <c r="DZ28" i="30"/>
  <c r="DG43" i="30"/>
  <c r="DZ44" i="30"/>
  <c r="DH43" i="30"/>
  <c r="EA43" i="30"/>
  <c r="DF25" i="30"/>
  <c r="BQ22" i="30"/>
  <c r="DH20" i="30"/>
  <c r="DH22" i="30"/>
  <c r="DG21" i="30"/>
  <c r="DF65" i="30"/>
  <c r="DH21" i="30"/>
  <c r="DF23" i="30"/>
  <c r="DF24" i="30"/>
  <c r="DG19" i="30"/>
  <c r="DF44" i="30"/>
  <c r="DH19" i="30"/>
  <c r="DG20" i="30"/>
  <c r="BS20" i="30"/>
  <c r="CL21" i="30"/>
  <c r="CO21" i="30" s="1"/>
  <c r="CL25" i="30"/>
  <c r="AY49" i="30"/>
  <c r="CL44" i="30"/>
  <c r="CL20" i="30"/>
  <c r="CO20" i="30" s="1"/>
  <c r="AE21" i="30"/>
  <c r="AF21" i="30" s="1"/>
  <c r="CN64" i="30"/>
  <c r="CL65" i="30"/>
  <c r="CL22" i="30"/>
  <c r="CO22" i="30" s="1"/>
  <c r="AY24" i="30"/>
  <c r="CM64" i="30"/>
  <c r="CN43" i="30"/>
  <c r="CM43" i="30"/>
  <c r="BR22" i="30"/>
  <c r="BS43" i="30"/>
  <c r="AZ22" i="30"/>
  <c r="AZ24" i="30"/>
  <c r="BT64" i="30"/>
  <c r="BR65" i="30"/>
  <c r="AY22" i="30"/>
  <c r="BT20" i="30"/>
  <c r="BS21" i="30"/>
  <c r="AZ23" i="30"/>
  <c r="BT21" i="30"/>
  <c r="AZ49" i="30"/>
  <c r="BR44" i="30"/>
  <c r="BS64" i="30"/>
  <c r="AX30" i="30"/>
  <c r="AY65" i="30"/>
  <c r="AX27" i="30"/>
  <c r="AX66" i="30"/>
  <c r="AY23" i="30"/>
  <c r="AZ65" i="30"/>
  <c r="AX28" i="30"/>
  <c r="AX50" i="30"/>
  <c r="AE23" i="30"/>
  <c r="AF23" i="30" s="1"/>
  <c r="AE67" i="30"/>
  <c r="AE20" i="30"/>
  <c r="AH18" i="30"/>
  <c r="AG18" i="30"/>
  <c r="AH17" i="30"/>
  <c r="AG17" i="30"/>
  <c r="AF17" i="30"/>
  <c r="AH16" i="30"/>
  <c r="AG16" i="30"/>
  <c r="AF16" i="30"/>
  <c r="AF66" i="30"/>
  <c r="AG66" i="30"/>
  <c r="AH19" i="30"/>
  <c r="AG19" i="30"/>
  <c r="K20" i="30"/>
  <c r="K18" i="30"/>
  <c r="A68" i="30"/>
  <c r="L65" i="30"/>
  <c r="M65" i="30"/>
  <c r="K66" i="30"/>
  <c r="CK28" i="30"/>
  <c r="GH28" i="30"/>
  <c r="ER30" i="30"/>
  <c r="ER29" i="30"/>
  <c r="DX27" i="30"/>
  <c r="DX28" i="30"/>
  <c r="CK27" i="30"/>
  <c r="CK26" i="30"/>
  <c r="AX29" i="30"/>
  <c r="AV26" i="30"/>
  <c r="AV27" i="30"/>
  <c r="AV25" i="30"/>
  <c r="BA25" i="30" s="1"/>
  <c r="AV28" i="30"/>
  <c r="AW30" i="30"/>
  <c r="AC28" i="30"/>
  <c r="AC26" i="30"/>
  <c r="AC27" i="30"/>
  <c r="AD28" i="30"/>
  <c r="AC25" i="30"/>
  <c r="I18" i="30"/>
  <c r="I17" i="30"/>
  <c r="I19" i="30"/>
  <c r="I20" i="30"/>
  <c r="AJ6" i="7"/>
  <c r="AJ15" i="7" s="1"/>
  <c r="AJ16" i="7"/>
  <c r="AG15" i="7"/>
  <c r="BV43" i="30" l="1"/>
  <c r="HF21" i="30"/>
  <c r="HZ22" i="30"/>
  <c r="HF19" i="30"/>
  <c r="HF20" i="30"/>
  <c r="HZ64" i="30"/>
  <c r="HZ86" i="30" s="1"/>
  <c r="HF67" i="30"/>
  <c r="HF89" i="30" s="1"/>
  <c r="HZ21" i="30"/>
  <c r="HZ19" i="30"/>
  <c r="HF22" i="30"/>
  <c r="HF45" i="30"/>
  <c r="GL22" i="30"/>
  <c r="EX70" i="30"/>
  <c r="EX92" i="30" s="1"/>
  <c r="GL64" i="30"/>
  <c r="GL86" i="30" s="1"/>
  <c r="GL20" i="30"/>
  <c r="DJ21" i="30"/>
  <c r="DJ43" i="30"/>
  <c r="GL43" i="30"/>
  <c r="GL21" i="30"/>
  <c r="FR19" i="30"/>
  <c r="FR44" i="30"/>
  <c r="EX42" i="30"/>
  <c r="ED23" i="30"/>
  <c r="EX21" i="30"/>
  <c r="ED24" i="30"/>
  <c r="EX22" i="30"/>
  <c r="EX19" i="30"/>
  <c r="EX20" i="30"/>
  <c r="DJ22" i="30"/>
  <c r="ED22" i="30"/>
  <c r="CP19" i="30"/>
  <c r="ED43" i="30"/>
  <c r="ED25" i="30"/>
  <c r="ED64" i="30"/>
  <c r="ED86" i="30" s="1"/>
  <c r="DJ20" i="30"/>
  <c r="DJ64" i="30"/>
  <c r="DJ86" i="30" s="1"/>
  <c r="DJ19" i="30"/>
  <c r="BV18" i="30"/>
  <c r="CP64" i="30"/>
  <c r="CP86" i="30" s="1"/>
  <c r="CP43" i="30"/>
  <c r="BB21" i="30"/>
  <c r="BV19" i="30"/>
  <c r="BV21" i="30"/>
  <c r="BB65" i="30"/>
  <c r="BB87" i="30" s="1"/>
  <c r="BV64" i="30"/>
  <c r="BV86" i="30" s="1"/>
  <c r="AI18" i="30"/>
  <c r="BB23" i="30"/>
  <c r="BV20" i="30"/>
  <c r="BB22" i="30"/>
  <c r="BB49" i="30"/>
  <c r="AI19" i="30"/>
  <c r="BB24" i="30"/>
  <c r="AI66" i="30"/>
  <c r="AI88" i="30" s="1"/>
  <c r="O65" i="30"/>
  <c r="O87" i="30" s="1"/>
  <c r="AI16" i="30"/>
  <c r="AI17" i="30"/>
  <c r="FV78" i="30"/>
  <c r="FV79" i="30"/>
  <c r="FV82" i="30"/>
  <c r="FV81" i="30"/>
  <c r="FV83" i="30"/>
  <c r="AM44" i="30"/>
  <c r="ID41" i="30"/>
  <c r="ID42" i="30"/>
  <c r="FV66" i="30"/>
  <c r="ID43" i="30"/>
  <c r="S44" i="30"/>
  <c r="AH22" i="30"/>
  <c r="EW23" i="30"/>
  <c r="AG22" i="30"/>
  <c r="EA26" i="30"/>
  <c r="EW71" i="30"/>
  <c r="FQ45" i="30"/>
  <c r="GK44" i="30"/>
  <c r="AZ26" i="30"/>
  <c r="AH67" i="30"/>
  <c r="BU65" i="30"/>
  <c r="EW26" i="30"/>
  <c r="N66" i="30"/>
  <c r="GK65" i="30"/>
  <c r="EW25" i="30"/>
  <c r="EB26" i="30"/>
  <c r="DI65" i="30"/>
  <c r="GK24" i="30"/>
  <c r="BA50" i="30"/>
  <c r="EC44" i="30"/>
  <c r="FO21" i="30"/>
  <c r="FP21" i="30"/>
  <c r="EV24" i="30"/>
  <c r="GJ25" i="30"/>
  <c r="CK45" i="30"/>
  <c r="GJ23" i="30"/>
  <c r="GJ24" i="30"/>
  <c r="GK23" i="30"/>
  <c r="CJ26" i="30"/>
  <c r="HE68" i="30"/>
  <c r="GI25" i="30"/>
  <c r="FQ22" i="30"/>
  <c r="HE25" i="30"/>
  <c r="GF66" i="30"/>
  <c r="ES28" i="30"/>
  <c r="BQ45" i="30"/>
  <c r="EC65" i="30"/>
  <c r="CJ66" i="30"/>
  <c r="CO65" i="30"/>
  <c r="DI44" i="30"/>
  <c r="FL46" i="30"/>
  <c r="HY65" i="30"/>
  <c r="GG45" i="30"/>
  <c r="CJ27" i="30"/>
  <c r="AD29" i="30"/>
  <c r="BP45" i="30"/>
  <c r="GZ69" i="30"/>
  <c r="AD30" i="30"/>
  <c r="DE66" i="30"/>
  <c r="AV67" i="30"/>
  <c r="BU44" i="30"/>
  <c r="BP66" i="30"/>
  <c r="BQ23" i="30"/>
  <c r="DD66" i="30"/>
  <c r="AW29" i="30"/>
  <c r="AV51" i="30"/>
  <c r="DE45" i="30"/>
  <c r="ER44" i="30"/>
  <c r="HA26" i="30"/>
  <c r="HU66" i="30"/>
  <c r="DE26" i="30"/>
  <c r="J67" i="30"/>
  <c r="AD68" i="30"/>
  <c r="DX45" i="30"/>
  <c r="ES72" i="30"/>
  <c r="AW67" i="30"/>
  <c r="BA66" i="30"/>
  <c r="BQ66" i="30"/>
  <c r="CJ45" i="30"/>
  <c r="DD45" i="30"/>
  <c r="ER72" i="30"/>
  <c r="ES44" i="30"/>
  <c r="HA47" i="30"/>
  <c r="AC68" i="30"/>
  <c r="CK66" i="30"/>
  <c r="FM46" i="30"/>
  <c r="HE46" i="30"/>
  <c r="HY24" i="30"/>
  <c r="CJ28" i="30"/>
  <c r="EW43" i="30"/>
  <c r="FL26" i="30"/>
  <c r="FP26" i="30" s="1"/>
  <c r="GZ47" i="30"/>
  <c r="BA27" i="30"/>
  <c r="ES27" i="30"/>
  <c r="AY26" i="30"/>
  <c r="CO44" i="30"/>
  <c r="GG66" i="30"/>
  <c r="GF45" i="30"/>
  <c r="HY25" i="30"/>
  <c r="HY23" i="30"/>
  <c r="DX29" i="30"/>
  <c r="EA29" i="30" s="1"/>
  <c r="I67" i="30"/>
  <c r="AW51" i="30"/>
  <c r="AY25" i="30"/>
  <c r="AZ25" i="30"/>
  <c r="DY66" i="30"/>
  <c r="HA69" i="30"/>
  <c r="BU22" i="30"/>
  <c r="GZ26" i="30"/>
  <c r="BA26" i="30"/>
  <c r="BP23" i="30"/>
  <c r="DD26" i="30"/>
  <c r="DY45" i="30"/>
  <c r="DX66" i="30"/>
  <c r="DY30" i="30"/>
  <c r="FM27" i="30"/>
  <c r="HT66" i="30"/>
  <c r="BA28" i="30"/>
  <c r="FM28" i="30"/>
  <c r="HY26" i="30"/>
  <c r="H85" i="7"/>
  <c r="H63" i="7"/>
  <c r="H20" i="7"/>
  <c r="H132" i="7" s="1"/>
  <c r="H41" i="7"/>
  <c r="FO22" i="30"/>
  <c r="FP22" i="30"/>
  <c r="FO20" i="30"/>
  <c r="FP20" i="30"/>
  <c r="EW24" i="30"/>
  <c r="EU24" i="30"/>
  <c r="FQ24" i="30"/>
  <c r="HC46" i="30"/>
  <c r="FQ23" i="30"/>
  <c r="HW20" i="30"/>
  <c r="HU28" i="30"/>
  <c r="HX20" i="30"/>
  <c r="HT28" i="30"/>
  <c r="HU27" i="30"/>
  <c r="GF27" i="30"/>
  <c r="GK27" i="30" s="1"/>
  <c r="CN65" i="30"/>
  <c r="HU29" i="30"/>
  <c r="DI25" i="30"/>
  <c r="HX25" i="30"/>
  <c r="HW25" i="30"/>
  <c r="CO25" i="30"/>
  <c r="HT27" i="30"/>
  <c r="GF28" i="30"/>
  <c r="GK28" i="30" s="1"/>
  <c r="HW23" i="30"/>
  <c r="EA28" i="30"/>
  <c r="HV27" i="30"/>
  <c r="GH29" i="30"/>
  <c r="HW65" i="30"/>
  <c r="HV28" i="30"/>
  <c r="HX65" i="30"/>
  <c r="HV66" i="30"/>
  <c r="HW24" i="30"/>
  <c r="DI23" i="30"/>
  <c r="GF26" i="30"/>
  <c r="HD46" i="30"/>
  <c r="HC25" i="30"/>
  <c r="HW26" i="30"/>
  <c r="HX23" i="30"/>
  <c r="GG30" i="30"/>
  <c r="GF29" i="30"/>
  <c r="HD25" i="30"/>
  <c r="HX26" i="30"/>
  <c r="HX24" i="30"/>
  <c r="DI24" i="30"/>
  <c r="EB65" i="30"/>
  <c r="HB47" i="30"/>
  <c r="HB26" i="30"/>
  <c r="HD68" i="30"/>
  <c r="HB69" i="30"/>
  <c r="AG21" i="30"/>
  <c r="FP23" i="30"/>
  <c r="HC68" i="30"/>
  <c r="HE24" i="30"/>
  <c r="HC24" i="30"/>
  <c r="HD24" i="30"/>
  <c r="HE23" i="30"/>
  <c r="HD23" i="30"/>
  <c r="HC23" i="30"/>
  <c r="EV25" i="30"/>
  <c r="GI44" i="30"/>
  <c r="GH66" i="30"/>
  <c r="FP45" i="30"/>
  <c r="GI65" i="30"/>
  <c r="FQ25" i="30"/>
  <c r="GJ65" i="30"/>
  <c r="GJ44" i="30"/>
  <c r="GH45" i="30"/>
  <c r="AH21" i="30"/>
  <c r="BS65" i="30"/>
  <c r="FL27" i="30"/>
  <c r="EU23" i="30"/>
  <c r="EB27" i="30"/>
  <c r="EB28" i="30"/>
  <c r="EV26" i="30"/>
  <c r="FN27" i="30"/>
  <c r="EU43" i="30"/>
  <c r="DZ30" i="30"/>
  <c r="FO25" i="30"/>
  <c r="FO45" i="30"/>
  <c r="FP25" i="30"/>
  <c r="FP24" i="30"/>
  <c r="FN28" i="30"/>
  <c r="FO24" i="30"/>
  <c r="FO23" i="30"/>
  <c r="EU26" i="30"/>
  <c r="FN46" i="30"/>
  <c r="FL28" i="30"/>
  <c r="EV23" i="30"/>
  <c r="EU25" i="30"/>
  <c r="ET28" i="30"/>
  <c r="EA27" i="30"/>
  <c r="ET72" i="30"/>
  <c r="ET44" i="30"/>
  <c r="EV43" i="30"/>
  <c r="CM65" i="30"/>
  <c r="DG25" i="30"/>
  <c r="EV71" i="30"/>
  <c r="ET27" i="30"/>
  <c r="DG65" i="30"/>
  <c r="DH65" i="30"/>
  <c r="EA44" i="30"/>
  <c r="EU71" i="30"/>
  <c r="EB44" i="30"/>
  <c r="CN25" i="30"/>
  <c r="EA65" i="30"/>
  <c r="DZ66" i="30"/>
  <c r="CM25" i="30"/>
  <c r="DZ45" i="30"/>
  <c r="EC27" i="30"/>
  <c r="EC28" i="30"/>
  <c r="DF26" i="30"/>
  <c r="DG44" i="30"/>
  <c r="CN22" i="30"/>
  <c r="DH23" i="30"/>
  <c r="DH44" i="30"/>
  <c r="DH25" i="30"/>
  <c r="DG24" i="30"/>
  <c r="CM44" i="30"/>
  <c r="DH24" i="30"/>
  <c r="DF66" i="30"/>
  <c r="DG23" i="30"/>
  <c r="DF45" i="30"/>
  <c r="CM20" i="30"/>
  <c r="BS22" i="30"/>
  <c r="CL24" i="30"/>
  <c r="CL45" i="30"/>
  <c r="CL23" i="30"/>
  <c r="BS44" i="30"/>
  <c r="CM22" i="30"/>
  <c r="CL26" i="30"/>
  <c r="CL66" i="30"/>
  <c r="CL27" i="30"/>
  <c r="CN20" i="30"/>
  <c r="AG67" i="30"/>
  <c r="CM21" i="30"/>
  <c r="CN21" i="30"/>
  <c r="CN44" i="30"/>
  <c r="BR66" i="30"/>
  <c r="BT44" i="30"/>
  <c r="BT65" i="30"/>
  <c r="BR45" i="30"/>
  <c r="BT22" i="30"/>
  <c r="BR23" i="30"/>
  <c r="AY28" i="30"/>
  <c r="AX51" i="30"/>
  <c r="AZ27" i="30"/>
  <c r="AZ50" i="30"/>
  <c r="AX67" i="30"/>
  <c r="AZ28" i="30"/>
  <c r="AZ66" i="30"/>
  <c r="AY27" i="30"/>
  <c r="AY50" i="30"/>
  <c r="AY66" i="30"/>
  <c r="L66" i="30"/>
  <c r="AC30" i="30"/>
  <c r="AC29" i="30"/>
  <c r="AE24" i="30"/>
  <c r="AH23" i="30"/>
  <c r="AG23" i="30"/>
  <c r="AE26" i="30"/>
  <c r="AF26" i="30" s="1"/>
  <c r="AH20" i="30"/>
  <c r="AG20" i="30"/>
  <c r="AF20" i="30"/>
  <c r="AE25" i="30"/>
  <c r="AF25" i="30" s="1"/>
  <c r="AE68" i="30"/>
  <c r="AF67" i="30"/>
  <c r="K23" i="30"/>
  <c r="A69" i="30"/>
  <c r="K67" i="30"/>
  <c r="K22" i="30"/>
  <c r="K21" i="30"/>
  <c r="K24" i="30"/>
  <c r="M66" i="30"/>
  <c r="I21" i="30"/>
  <c r="CP22" i="30" l="1"/>
  <c r="HF25" i="30"/>
  <c r="HZ23" i="30"/>
  <c r="HZ25" i="30"/>
  <c r="HZ24" i="30"/>
  <c r="HF46" i="30"/>
  <c r="GL23" i="30"/>
  <c r="FR45" i="30"/>
  <c r="EX24" i="30"/>
  <c r="HZ26" i="30"/>
  <c r="HZ65" i="30"/>
  <c r="HZ87" i="30" s="1"/>
  <c r="FR20" i="30"/>
  <c r="HZ20" i="30"/>
  <c r="GL24" i="30"/>
  <c r="HF24" i="30"/>
  <c r="HF68" i="30"/>
  <c r="HF90" i="30" s="1"/>
  <c r="HF23" i="30"/>
  <c r="DJ44" i="30"/>
  <c r="GL65" i="30"/>
  <c r="GL87" i="30" s="1"/>
  <c r="EX71" i="30"/>
  <c r="EX93" i="30" s="1"/>
  <c r="FR25" i="30"/>
  <c r="EX26" i="30"/>
  <c r="GL44" i="30"/>
  <c r="GL25" i="30"/>
  <c r="AI67" i="30"/>
  <c r="AI89" i="30" s="1"/>
  <c r="FR23" i="30"/>
  <c r="FV90" i="30" s="1"/>
  <c r="FR24" i="30"/>
  <c r="FV91" i="30" s="1"/>
  <c r="FR21" i="30"/>
  <c r="EX25" i="30"/>
  <c r="FR22" i="30"/>
  <c r="FV89" i="30" s="1"/>
  <c r="AI23" i="30"/>
  <c r="EX23" i="30"/>
  <c r="EX43" i="30"/>
  <c r="CP20" i="30"/>
  <c r="ED26" i="30"/>
  <c r="DJ65" i="30"/>
  <c r="DJ87" i="30" s="1"/>
  <c r="ED27" i="30"/>
  <c r="DJ23" i="30"/>
  <c r="ED65" i="30"/>
  <c r="ED87" i="30" s="1"/>
  <c r="ED28" i="30"/>
  <c r="DJ25" i="30"/>
  <c r="ED44" i="30"/>
  <c r="BB66" i="30"/>
  <c r="BB88" i="30" s="1"/>
  <c r="CP65" i="30"/>
  <c r="CP87" i="30" s="1"/>
  <c r="DJ24" i="30"/>
  <c r="BV22" i="30"/>
  <c r="CP25" i="30"/>
  <c r="BV65" i="30"/>
  <c r="BV87" i="30" s="1"/>
  <c r="AI21" i="30"/>
  <c r="CP21" i="30"/>
  <c r="CP44" i="30"/>
  <c r="AI20" i="30"/>
  <c r="BB25" i="30"/>
  <c r="BV44" i="30"/>
  <c r="BB28" i="30"/>
  <c r="BB26" i="30"/>
  <c r="BB27" i="30"/>
  <c r="AI22" i="30"/>
  <c r="BB50" i="30"/>
  <c r="O66" i="30"/>
  <c r="O88" i="30" s="1"/>
  <c r="FV84" i="30"/>
  <c r="FV85" i="30" s="1"/>
  <c r="FV92" i="30"/>
  <c r="ID44" i="30"/>
  <c r="EH15" i="30"/>
  <c r="CO26" i="30"/>
  <c r="BF15" i="30"/>
  <c r="BF37" i="30"/>
  <c r="AH68" i="30"/>
  <c r="FO26" i="30"/>
  <c r="BU45" i="30"/>
  <c r="CO45" i="30"/>
  <c r="EV28" i="30"/>
  <c r="N67" i="30"/>
  <c r="DI45" i="30"/>
  <c r="BU66" i="30"/>
  <c r="BA51" i="30"/>
  <c r="CO27" i="30"/>
  <c r="EC45" i="30"/>
  <c r="FQ26" i="30"/>
  <c r="GJ27" i="30"/>
  <c r="FL47" i="30"/>
  <c r="CK30" i="30"/>
  <c r="EW27" i="30"/>
  <c r="CO66" i="30"/>
  <c r="EW44" i="30"/>
  <c r="BA67" i="30"/>
  <c r="BU23" i="30"/>
  <c r="GK66" i="30"/>
  <c r="GI27" i="30"/>
  <c r="BQ24" i="30"/>
  <c r="DD27" i="30"/>
  <c r="EC29" i="30"/>
  <c r="EB29" i="30"/>
  <c r="I68" i="30"/>
  <c r="DY67" i="30"/>
  <c r="HE69" i="30"/>
  <c r="DI66" i="30"/>
  <c r="AV52" i="30"/>
  <c r="GI28" i="30"/>
  <c r="EW72" i="30"/>
  <c r="DD67" i="30"/>
  <c r="DD46" i="30"/>
  <c r="J68" i="30"/>
  <c r="CJ46" i="30"/>
  <c r="FQ46" i="30"/>
  <c r="ES73" i="30"/>
  <c r="GZ27" i="30"/>
  <c r="AW52" i="30"/>
  <c r="HE26" i="30"/>
  <c r="HT67" i="30"/>
  <c r="BQ67" i="30"/>
  <c r="HE47" i="30"/>
  <c r="GK45" i="30"/>
  <c r="AC69" i="30"/>
  <c r="BP67" i="30"/>
  <c r="DI26" i="30"/>
  <c r="DY46" i="30"/>
  <c r="DX46" i="30"/>
  <c r="DE46" i="30"/>
  <c r="DE27" i="30"/>
  <c r="EC66" i="30"/>
  <c r="FM29" i="30"/>
  <c r="CK29" i="30"/>
  <c r="AW68" i="30"/>
  <c r="BP24" i="30"/>
  <c r="BP46" i="30"/>
  <c r="GF67" i="30"/>
  <c r="GZ48" i="30"/>
  <c r="GJ28" i="30"/>
  <c r="ER73" i="30"/>
  <c r="FL29" i="30"/>
  <c r="GF30" i="30"/>
  <c r="GG67" i="30"/>
  <c r="GF46" i="30"/>
  <c r="HY27" i="30"/>
  <c r="AD69" i="30"/>
  <c r="CK46" i="30"/>
  <c r="CK67" i="30"/>
  <c r="DE67" i="30"/>
  <c r="DX67" i="30"/>
  <c r="ES45" i="30"/>
  <c r="HU67" i="30"/>
  <c r="AV68" i="30"/>
  <c r="BQ46" i="30"/>
  <c r="GZ70" i="30"/>
  <c r="HA48" i="30"/>
  <c r="HY66" i="30"/>
  <c r="GI26" i="30"/>
  <c r="GK26" i="30"/>
  <c r="GJ26" i="30"/>
  <c r="FM47" i="30"/>
  <c r="GG46" i="30"/>
  <c r="HA27" i="30"/>
  <c r="HA70" i="30"/>
  <c r="HY28" i="30"/>
  <c r="CJ67" i="30"/>
  <c r="ER45" i="30"/>
  <c r="H42" i="7"/>
  <c r="H105" i="7"/>
  <c r="H21" i="7"/>
  <c r="H133" i="7" s="1"/>
  <c r="H64" i="7"/>
  <c r="H107" i="7"/>
  <c r="H86" i="7"/>
  <c r="H106" i="7"/>
  <c r="FQ27" i="30"/>
  <c r="HC47" i="30"/>
  <c r="GI66" i="30"/>
  <c r="HC26" i="30"/>
  <c r="HD26" i="30"/>
  <c r="HD47" i="30"/>
  <c r="HD69" i="30"/>
  <c r="DX30" i="30"/>
  <c r="EB30" i="30" s="1"/>
  <c r="HC69" i="30"/>
  <c r="HW27" i="30"/>
  <c r="HX27" i="30"/>
  <c r="HV29" i="30"/>
  <c r="HW28" i="30"/>
  <c r="HW66" i="30"/>
  <c r="HV67" i="30"/>
  <c r="GJ66" i="30"/>
  <c r="HV30" i="30"/>
  <c r="HU30" i="30"/>
  <c r="HT30" i="30"/>
  <c r="HX66" i="30"/>
  <c r="HT29" i="30"/>
  <c r="HX28" i="30"/>
  <c r="EA66" i="30"/>
  <c r="GJ45" i="30"/>
  <c r="HB27" i="30"/>
  <c r="HB48" i="30"/>
  <c r="EB66" i="30"/>
  <c r="EV72" i="30"/>
  <c r="FM30" i="30"/>
  <c r="GI45" i="30"/>
  <c r="HB70" i="30"/>
  <c r="GH30" i="30"/>
  <c r="BT66" i="30"/>
  <c r="CN27" i="30"/>
  <c r="GH46" i="30"/>
  <c r="GK29" i="30"/>
  <c r="GJ29" i="30"/>
  <c r="GI29" i="30"/>
  <c r="ES30" i="30"/>
  <c r="GH67" i="30"/>
  <c r="FP46" i="30"/>
  <c r="FO28" i="30"/>
  <c r="FO46" i="30"/>
  <c r="FP27" i="30"/>
  <c r="FN29" i="30"/>
  <c r="CM45" i="30"/>
  <c r="FN47" i="30"/>
  <c r="BS66" i="30"/>
  <c r="EB45" i="30"/>
  <c r="EA45" i="30"/>
  <c r="EV27" i="30"/>
  <c r="ES29" i="30"/>
  <c r="FQ28" i="30"/>
  <c r="FP28" i="30"/>
  <c r="FL30" i="30"/>
  <c r="FO27" i="30"/>
  <c r="DG45" i="30"/>
  <c r="ET73" i="30"/>
  <c r="ET30" i="30"/>
  <c r="CM66" i="30"/>
  <c r="ET29" i="30"/>
  <c r="ET45" i="30"/>
  <c r="EU44" i="30"/>
  <c r="EV44" i="30"/>
  <c r="EU27" i="30"/>
  <c r="DH45" i="30"/>
  <c r="EU72" i="30"/>
  <c r="EW28" i="30"/>
  <c r="EU28" i="30"/>
  <c r="DZ46" i="30"/>
  <c r="DZ67" i="30"/>
  <c r="DH66" i="30"/>
  <c r="DH26" i="30"/>
  <c r="DG26" i="30"/>
  <c r="CN66" i="30"/>
  <c r="AZ51" i="30"/>
  <c r="DF46" i="30"/>
  <c r="DG66" i="30"/>
  <c r="DF67" i="30"/>
  <c r="DF27" i="30"/>
  <c r="AY51" i="30"/>
  <c r="CN45" i="30"/>
  <c r="CL67" i="30"/>
  <c r="CO23" i="30"/>
  <c r="CM23" i="30"/>
  <c r="CN23" i="30"/>
  <c r="CL29" i="30"/>
  <c r="CL46" i="30"/>
  <c r="CN26" i="30"/>
  <c r="CM27" i="30"/>
  <c r="CO24" i="30"/>
  <c r="CN24" i="30"/>
  <c r="CM24" i="30"/>
  <c r="CL28" i="30"/>
  <c r="CM26" i="30"/>
  <c r="M67" i="30"/>
  <c r="BR24" i="30"/>
  <c r="BR67" i="30"/>
  <c r="BT45" i="30"/>
  <c r="BS23" i="30"/>
  <c r="BR46" i="30"/>
  <c r="BS45" i="30"/>
  <c r="BT23" i="30"/>
  <c r="AV30" i="30"/>
  <c r="AX68" i="30"/>
  <c r="AV29" i="30"/>
  <c r="AY67" i="30"/>
  <c r="AX52" i="30"/>
  <c r="AZ67" i="30"/>
  <c r="L67" i="30"/>
  <c r="AE27" i="30"/>
  <c r="AE29" i="30"/>
  <c r="AH26" i="30"/>
  <c r="AG26" i="30"/>
  <c r="AG68" i="30"/>
  <c r="AE69" i="30"/>
  <c r="AH25" i="30"/>
  <c r="AG25" i="30"/>
  <c r="AE28" i="30"/>
  <c r="AF68" i="30"/>
  <c r="AE30" i="30"/>
  <c r="AH24" i="30"/>
  <c r="AG24" i="30"/>
  <c r="AF24" i="30"/>
  <c r="K25" i="30"/>
  <c r="K26" i="30"/>
  <c r="K27" i="30"/>
  <c r="A70" i="30"/>
  <c r="K68" i="30"/>
  <c r="I26" i="30"/>
  <c r="I22" i="30"/>
  <c r="I24" i="30"/>
  <c r="I23" i="30"/>
  <c r="I27" i="30"/>
  <c r="K30" i="30"/>
  <c r="EX28" i="30" l="1"/>
  <c r="GL27" i="30"/>
  <c r="HZ66" i="30"/>
  <c r="HZ88" i="30" s="1"/>
  <c r="HZ27" i="30"/>
  <c r="HF47" i="30"/>
  <c r="HF69" i="30"/>
  <c r="HF91" i="30" s="1"/>
  <c r="HZ28" i="30"/>
  <c r="ED66" i="30"/>
  <c r="ED88" i="30" s="1"/>
  <c r="FR27" i="30"/>
  <c r="GL26" i="30"/>
  <c r="GL28" i="30"/>
  <c r="HF26" i="30"/>
  <c r="GL29" i="30"/>
  <c r="GL45" i="30"/>
  <c r="EX72" i="30"/>
  <c r="EX94" i="30" s="1"/>
  <c r="FR46" i="30"/>
  <c r="GL66" i="30"/>
  <c r="GL88" i="30" s="1"/>
  <c r="ED29" i="30"/>
  <c r="FR26" i="30"/>
  <c r="EX44" i="30"/>
  <c r="CP27" i="30"/>
  <c r="FR28" i="30"/>
  <c r="EX27" i="30"/>
  <c r="ED45" i="30"/>
  <c r="DJ26" i="30"/>
  <c r="DJ45" i="30"/>
  <c r="DJ66" i="30"/>
  <c r="DJ88" i="30" s="1"/>
  <c r="CP24" i="30"/>
  <c r="CP23" i="30"/>
  <c r="CP26" i="30"/>
  <c r="BV66" i="30"/>
  <c r="BV88" i="30" s="1"/>
  <c r="CP45" i="30"/>
  <c r="AI24" i="30"/>
  <c r="CP66" i="30"/>
  <c r="CP88" i="30" s="1"/>
  <c r="BV45" i="30"/>
  <c r="BV23" i="30"/>
  <c r="AI25" i="30"/>
  <c r="AI26" i="30"/>
  <c r="BB51" i="30"/>
  <c r="BB67" i="30"/>
  <c r="BB89" i="30" s="1"/>
  <c r="AI68" i="30"/>
  <c r="AI90" i="30" s="1"/>
  <c r="O67" i="30"/>
  <c r="O89" i="30" s="1"/>
  <c r="FV86" i="30"/>
  <c r="FV87" i="30"/>
  <c r="ID15" i="30"/>
  <c r="EH16" i="30"/>
  <c r="GP15" i="30"/>
  <c r="GP16" i="30"/>
  <c r="FB15" i="30"/>
  <c r="FV15" i="30"/>
  <c r="BF38" i="30"/>
  <c r="N68" i="30"/>
  <c r="BU67" i="30"/>
  <c r="DI27" i="30"/>
  <c r="DI46" i="30"/>
  <c r="BA52" i="30"/>
  <c r="BU24" i="30"/>
  <c r="EC67" i="30"/>
  <c r="AH69" i="30"/>
  <c r="CO46" i="30"/>
  <c r="EW73" i="30"/>
  <c r="BU46" i="30"/>
  <c r="HY67" i="30"/>
  <c r="BA68" i="30"/>
  <c r="CO67" i="30"/>
  <c r="EC46" i="30"/>
  <c r="J69" i="30"/>
  <c r="EW45" i="30"/>
  <c r="GK46" i="30"/>
  <c r="GF47" i="30"/>
  <c r="FL48" i="30"/>
  <c r="FV95" i="30"/>
  <c r="FQ47" i="30"/>
  <c r="BP25" i="30"/>
  <c r="FQ29" i="30"/>
  <c r="CJ68" i="30"/>
  <c r="HE70" i="30"/>
  <c r="HU68" i="30"/>
  <c r="ER46" i="30"/>
  <c r="AD70" i="30"/>
  <c r="CJ47" i="30"/>
  <c r="CJ30" i="30"/>
  <c r="BP68" i="30"/>
  <c r="DD68" i="30"/>
  <c r="FV93" i="30"/>
  <c r="DI67" i="30"/>
  <c r="DE28" i="30"/>
  <c r="FV94" i="30"/>
  <c r="AW69" i="30"/>
  <c r="BQ68" i="30"/>
  <c r="ES46" i="30"/>
  <c r="GK67" i="30"/>
  <c r="GF68" i="30"/>
  <c r="HT68" i="30"/>
  <c r="BP47" i="30"/>
  <c r="HA71" i="30"/>
  <c r="DD47" i="30"/>
  <c r="AV69" i="30"/>
  <c r="DE68" i="30"/>
  <c r="DY68" i="30"/>
  <c r="GZ71" i="30"/>
  <c r="BQ47" i="30"/>
  <c r="DY47" i="30"/>
  <c r="GG68" i="30"/>
  <c r="GZ49" i="30"/>
  <c r="DX47" i="30"/>
  <c r="HA28" i="30"/>
  <c r="HE48" i="30"/>
  <c r="HE27" i="30"/>
  <c r="BA29" i="30"/>
  <c r="AY29" i="30"/>
  <c r="AZ29" i="30"/>
  <c r="BQ25" i="30"/>
  <c r="AC70" i="30"/>
  <c r="AY30" i="30"/>
  <c r="BA30" i="30"/>
  <c r="AZ30" i="30"/>
  <c r="CK68" i="30"/>
  <c r="DE47" i="30"/>
  <c r="GI30" i="30"/>
  <c r="FM48" i="30"/>
  <c r="DX68" i="30"/>
  <c r="ES74" i="30"/>
  <c r="GZ28" i="30"/>
  <c r="HA49" i="30"/>
  <c r="CJ29" i="30"/>
  <c r="CM29" i="30" s="1"/>
  <c r="I69" i="30"/>
  <c r="DD28" i="30"/>
  <c r="ER74" i="30"/>
  <c r="GG47" i="30"/>
  <c r="CK47" i="30"/>
  <c r="H43" i="7"/>
  <c r="H109" i="7"/>
  <c r="H65" i="7"/>
  <c r="H22" i="7"/>
  <c r="H134" i="7" s="1"/>
  <c r="H87" i="7"/>
  <c r="EA30" i="30"/>
  <c r="HC27" i="30"/>
  <c r="FO47" i="30"/>
  <c r="EW30" i="30"/>
  <c r="EC30" i="30"/>
  <c r="HC48" i="30"/>
  <c r="HD48" i="30"/>
  <c r="HD27" i="30"/>
  <c r="HX30" i="30"/>
  <c r="HX67" i="30"/>
  <c r="HD70" i="30"/>
  <c r="HY29" i="30"/>
  <c r="HW29" i="30"/>
  <c r="HX29" i="30"/>
  <c r="HY30" i="30"/>
  <c r="HV68" i="30"/>
  <c r="HW30" i="30"/>
  <c r="HC70" i="30"/>
  <c r="HW67" i="30"/>
  <c r="HB28" i="30"/>
  <c r="HB71" i="30"/>
  <c r="HB49" i="30"/>
  <c r="FP47" i="30"/>
  <c r="EV29" i="30"/>
  <c r="GJ67" i="30"/>
  <c r="GH68" i="30"/>
  <c r="GH47" i="30"/>
  <c r="GI67" i="30"/>
  <c r="CN46" i="30"/>
  <c r="GJ46" i="30"/>
  <c r="EU73" i="30"/>
  <c r="GI46" i="30"/>
  <c r="GK30" i="30"/>
  <c r="GJ30" i="30"/>
  <c r="EU29" i="30"/>
  <c r="FP29" i="30"/>
  <c r="FN48" i="30"/>
  <c r="EA67" i="30"/>
  <c r="FO29" i="30"/>
  <c r="FN30" i="30"/>
  <c r="EB67" i="30"/>
  <c r="AF69" i="30"/>
  <c r="EW29" i="30"/>
  <c r="EU45" i="30"/>
  <c r="ET74" i="30"/>
  <c r="BT46" i="30"/>
  <c r="DG67" i="30"/>
  <c r="DH67" i="30"/>
  <c r="EA46" i="30"/>
  <c r="ET46" i="30"/>
  <c r="EU30" i="30"/>
  <c r="EV45" i="30"/>
  <c r="EV73" i="30"/>
  <c r="EV30" i="30"/>
  <c r="DH27" i="30"/>
  <c r="DZ68" i="30"/>
  <c r="DZ47" i="30"/>
  <c r="DH46" i="30"/>
  <c r="DG46" i="30"/>
  <c r="EB46" i="30"/>
  <c r="CN67" i="30"/>
  <c r="DG27" i="30"/>
  <c r="DF47" i="30"/>
  <c r="BS24" i="30"/>
  <c r="DF28" i="30"/>
  <c r="DF68" i="30"/>
  <c r="BS46" i="30"/>
  <c r="CO28" i="30"/>
  <c r="CM28" i="30"/>
  <c r="CN28" i="30"/>
  <c r="CM67" i="30"/>
  <c r="CL47" i="30"/>
  <c r="CL68" i="30"/>
  <c r="BS67" i="30"/>
  <c r="CM46" i="30"/>
  <c r="CL30" i="30"/>
  <c r="BT67" i="30"/>
  <c r="BT24" i="30"/>
  <c r="AZ52" i="30"/>
  <c r="AY68" i="30"/>
  <c r="BR47" i="30"/>
  <c r="AZ68" i="30"/>
  <c r="BR25" i="30"/>
  <c r="BR68" i="30"/>
  <c r="AX69" i="30"/>
  <c r="AY52" i="30"/>
  <c r="AE70" i="30"/>
  <c r="AH28" i="30"/>
  <c r="AG28" i="30"/>
  <c r="AF28" i="30"/>
  <c r="AG69" i="30"/>
  <c r="AH30" i="30"/>
  <c r="AF30" i="30"/>
  <c r="AG30" i="30"/>
  <c r="AH29" i="30"/>
  <c r="AF29" i="30"/>
  <c r="AG29" i="30"/>
  <c r="AH27" i="30"/>
  <c r="AG27" i="30"/>
  <c r="AF27" i="30"/>
  <c r="A71" i="30"/>
  <c r="K69" i="30"/>
  <c r="K28" i="30"/>
  <c r="L68" i="30"/>
  <c r="K29" i="30"/>
  <c r="M68" i="30"/>
  <c r="I28" i="30"/>
  <c r="I25" i="30"/>
  <c r="I29" i="30"/>
  <c r="I30" i="30"/>
  <c r="CP46" i="30" l="1"/>
  <c r="GL67" i="30"/>
  <c r="GL89" i="30" s="1"/>
  <c r="CP67" i="30"/>
  <c r="CP89" i="30" s="1"/>
  <c r="DJ67" i="30"/>
  <c r="DJ89" i="30" s="1"/>
  <c r="FR29" i="30"/>
  <c r="HF48" i="30"/>
  <c r="HZ29" i="30"/>
  <c r="HZ67" i="30"/>
  <c r="HZ89" i="30" s="1"/>
  <c r="HF70" i="30"/>
  <c r="HF92" i="30" s="1"/>
  <c r="HF27" i="30"/>
  <c r="HZ30" i="30"/>
  <c r="EX30" i="30"/>
  <c r="ED30" i="30"/>
  <c r="GL46" i="30"/>
  <c r="GL30" i="30"/>
  <c r="EX29" i="30"/>
  <c r="FR47" i="30"/>
  <c r="ED46" i="30"/>
  <c r="EX73" i="30"/>
  <c r="EX95" i="30" s="1"/>
  <c r="AI27" i="30"/>
  <c r="EX45" i="30"/>
  <c r="ED67" i="30"/>
  <c r="ED89" i="30" s="1"/>
  <c r="DJ27" i="30"/>
  <c r="DJ46" i="30"/>
  <c r="CP28" i="30"/>
  <c r="BB52" i="30"/>
  <c r="BV46" i="30"/>
  <c r="BV67" i="30"/>
  <c r="BV89" i="30" s="1"/>
  <c r="BV24" i="30"/>
  <c r="BB30" i="30"/>
  <c r="AI29" i="30"/>
  <c r="BB68" i="30"/>
  <c r="BB90" i="30" s="1"/>
  <c r="O68" i="30"/>
  <c r="O90" i="30" s="1"/>
  <c r="BB29" i="30"/>
  <c r="AI30" i="30"/>
  <c r="AI28" i="30"/>
  <c r="AI69" i="30"/>
  <c r="AI91" i="30" s="1"/>
  <c r="FV88" i="30"/>
  <c r="FV96" i="30" s="1"/>
  <c r="FB59" i="30"/>
  <c r="ID17" i="30"/>
  <c r="ID16" i="30"/>
  <c r="GP17" i="30"/>
  <c r="GP21" i="30" s="1"/>
  <c r="FV16" i="30"/>
  <c r="FB17" i="30"/>
  <c r="FB16" i="30"/>
  <c r="EH17" i="30"/>
  <c r="EH20" i="30" s="1"/>
  <c r="CT15" i="30"/>
  <c r="BF39" i="30"/>
  <c r="BF43" i="30" s="1"/>
  <c r="AM15" i="30"/>
  <c r="BF17" i="30"/>
  <c r="BF16" i="30"/>
  <c r="AM17" i="30"/>
  <c r="AM16" i="30"/>
  <c r="BU25" i="30"/>
  <c r="GK68" i="30"/>
  <c r="CN29" i="30"/>
  <c r="EW74" i="30"/>
  <c r="HU69" i="30"/>
  <c r="EC47" i="30"/>
  <c r="BA69" i="30"/>
  <c r="DI68" i="30"/>
  <c r="CO68" i="30"/>
  <c r="CO29" i="30"/>
  <c r="CO47" i="30"/>
  <c r="HE71" i="30"/>
  <c r="EC68" i="30"/>
  <c r="BP69" i="30"/>
  <c r="CJ48" i="30"/>
  <c r="DD48" i="30"/>
  <c r="AW70" i="30"/>
  <c r="CK69" i="30"/>
  <c r="CM30" i="30"/>
  <c r="AH70" i="30"/>
  <c r="BU68" i="30"/>
  <c r="BU47" i="30"/>
  <c r="N69" i="30"/>
  <c r="EW46" i="30"/>
  <c r="HE28" i="30"/>
  <c r="BQ26" i="30"/>
  <c r="BQ48" i="30"/>
  <c r="FQ48" i="30"/>
  <c r="GK47" i="30"/>
  <c r="HY68" i="30"/>
  <c r="DY69" i="30"/>
  <c r="I70" i="30"/>
  <c r="AD71" i="30"/>
  <c r="BP48" i="30"/>
  <c r="DI28" i="30"/>
  <c r="DI47" i="30"/>
  <c r="DX69" i="30"/>
  <c r="HT69" i="30"/>
  <c r="BQ69" i="30"/>
  <c r="J70" i="30"/>
  <c r="GG69" i="30"/>
  <c r="DE48" i="30"/>
  <c r="GZ72" i="30"/>
  <c r="ES47" i="30"/>
  <c r="HE49" i="30"/>
  <c r="HA29" i="30"/>
  <c r="AV70" i="30"/>
  <c r="ER47" i="30"/>
  <c r="GZ29" i="30"/>
  <c r="CJ69" i="30"/>
  <c r="BP26" i="30"/>
  <c r="GZ50" i="30"/>
  <c r="CK48" i="30"/>
  <c r="DE29" i="30"/>
  <c r="HA50" i="30"/>
  <c r="DD29" i="30"/>
  <c r="HA72" i="30"/>
  <c r="AC71" i="30"/>
  <c r="DD69" i="30"/>
  <c r="GF69" i="30"/>
  <c r="DY48" i="30"/>
  <c r="GG48" i="30"/>
  <c r="DX48" i="30"/>
  <c r="FM49" i="30"/>
  <c r="GF48" i="30"/>
  <c r="DE69" i="30"/>
  <c r="FL49" i="30"/>
  <c r="H108" i="7"/>
  <c r="H23" i="7"/>
  <c r="H135" i="7" s="1"/>
  <c r="H44" i="7"/>
  <c r="H66" i="7"/>
  <c r="H88" i="7"/>
  <c r="H24" i="7"/>
  <c r="H136" i="7" s="1"/>
  <c r="H110" i="7"/>
  <c r="EA47" i="30"/>
  <c r="HC71" i="30"/>
  <c r="HX68" i="30"/>
  <c r="HD49" i="30"/>
  <c r="HV69" i="30"/>
  <c r="HW68" i="30"/>
  <c r="HD71" i="30"/>
  <c r="GJ47" i="30"/>
  <c r="EB68" i="30"/>
  <c r="HB29" i="30"/>
  <c r="FP48" i="30"/>
  <c r="HB72" i="30"/>
  <c r="HB50" i="30"/>
  <c r="HC28" i="30"/>
  <c r="HC49" i="30"/>
  <c r="GI68" i="30"/>
  <c r="GJ68" i="30"/>
  <c r="FO48" i="30"/>
  <c r="GI47" i="30"/>
  <c r="HD28" i="30"/>
  <c r="GH48" i="30"/>
  <c r="GH69" i="30"/>
  <c r="EU46" i="30"/>
  <c r="EA68" i="30"/>
  <c r="FQ30" i="30"/>
  <c r="FP30" i="30"/>
  <c r="FN49" i="30"/>
  <c r="FO30" i="30"/>
  <c r="DH28" i="30"/>
  <c r="EV74" i="30"/>
  <c r="ET47" i="30"/>
  <c r="AY69" i="30"/>
  <c r="DH68" i="30"/>
  <c r="EU74" i="30"/>
  <c r="EV46" i="30"/>
  <c r="BT25" i="30"/>
  <c r="DZ48" i="30"/>
  <c r="EB47" i="30"/>
  <c r="DZ69" i="30"/>
  <c r="CM68" i="30"/>
  <c r="DG28" i="30"/>
  <c r="AZ69" i="30"/>
  <c r="BT68" i="30"/>
  <c r="BS25" i="30"/>
  <c r="CM47" i="30"/>
  <c r="DH47" i="30"/>
  <c r="DF48" i="30"/>
  <c r="DG47" i="30"/>
  <c r="DG68" i="30"/>
  <c r="BS68" i="30"/>
  <c r="CN47" i="30"/>
  <c r="DF69" i="30"/>
  <c r="DF29" i="30"/>
  <c r="CL48" i="30"/>
  <c r="L69" i="30"/>
  <c r="BT47" i="30"/>
  <c r="CO30" i="30"/>
  <c r="CN30" i="30"/>
  <c r="CN68" i="30"/>
  <c r="M69" i="30"/>
  <c r="CL69" i="30"/>
  <c r="BR48" i="30"/>
  <c r="BR69" i="30"/>
  <c r="BR26" i="30"/>
  <c r="BS47" i="30"/>
  <c r="AF70" i="30"/>
  <c r="AG70" i="30"/>
  <c r="AX70" i="30"/>
  <c r="AE71" i="30"/>
  <c r="A72" i="30"/>
  <c r="K70" i="30"/>
  <c r="HF71" i="30" l="1"/>
  <c r="HF93" i="30" s="1"/>
  <c r="HF28" i="30"/>
  <c r="HZ68" i="30"/>
  <c r="HZ90" i="30" s="1"/>
  <c r="DJ68" i="30"/>
  <c r="DJ90" i="30" s="1"/>
  <c r="GL68" i="30"/>
  <c r="GL90" i="30" s="1"/>
  <c r="HF49" i="30"/>
  <c r="GL47" i="30"/>
  <c r="EX74" i="30"/>
  <c r="EX96" i="30" s="1"/>
  <c r="FR48" i="30"/>
  <c r="BV47" i="30"/>
  <c r="ED47" i="30"/>
  <c r="FR30" i="30"/>
  <c r="EX46" i="30"/>
  <c r="BV68" i="30"/>
  <c r="BV90" i="30" s="1"/>
  <c r="DJ28" i="30"/>
  <c r="CP29" i="30"/>
  <c r="ED68" i="30"/>
  <c r="ED90" i="30" s="1"/>
  <c r="BB69" i="30"/>
  <c r="BB91" i="30" s="1"/>
  <c r="CP68" i="30"/>
  <c r="CP90" i="30" s="1"/>
  <c r="DJ47" i="30"/>
  <c r="CP30" i="30"/>
  <c r="CP47" i="30"/>
  <c r="BV25" i="30"/>
  <c r="AI70" i="30"/>
  <c r="AI92" i="30" s="1"/>
  <c r="O69" i="30"/>
  <c r="O91" i="30" s="1"/>
  <c r="ID20" i="30"/>
  <c r="AM20" i="30"/>
  <c r="FB19" i="30"/>
  <c r="FB21" i="30"/>
  <c r="GP20" i="30"/>
  <c r="AM19" i="30"/>
  <c r="EH21" i="30"/>
  <c r="EH19" i="30"/>
  <c r="ID21" i="30"/>
  <c r="AM21" i="30"/>
  <c r="BF42" i="30"/>
  <c r="BF20" i="30"/>
  <c r="BF19" i="30"/>
  <c r="FB60" i="30"/>
  <c r="BF21" i="30"/>
  <c r="FB20" i="30"/>
  <c r="GP19" i="30"/>
  <c r="BF41" i="30"/>
  <c r="ID19" i="30"/>
  <c r="HJ15" i="30"/>
  <c r="FV17" i="30"/>
  <c r="FV21" i="30" s="1"/>
  <c r="CT16" i="30"/>
  <c r="DN15" i="30"/>
  <c r="CT17" i="30"/>
  <c r="CO69" i="30"/>
  <c r="BA70" i="30"/>
  <c r="BU48" i="30"/>
  <c r="AH71" i="30"/>
  <c r="DY70" i="30"/>
  <c r="AD72" i="30"/>
  <c r="AC72" i="30"/>
  <c r="EC69" i="30"/>
  <c r="BU26" i="30"/>
  <c r="HY69" i="30"/>
  <c r="DI48" i="30"/>
  <c r="BU69" i="30"/>
  <c r="HE72" i="30"/>
  <c r="N70" i="30"/>
  <c r="CK70" i="30"/>
  <c r="HE29" i="30"/>
  <c r="CO48" i="30"/>
  <c r="EW47" i="30"/>
  <c r="GK69" i="30"/>
  <c r="HE50" i="30"/>
  <c r="J71" i="30"/>
  <c r="DE49" i="30"/>
  <c r="DE30" i="30"/>
  <c r="CJ70" i="30"/>
  <c r="DD30" i="30"/>
  <c r="DX49" i="30"/>
  <c r="GZ73" i="30"/>
  <c r="BQ70" i="30"/>
  <c r="DX70" i="30"/>
  <c r="GG49" i="30"/>
  <c r="DD49" i="30"/>
  <c r="GZ30" i="30"/>
  <c r="DI29" i="30"/>
  <c r="GF70" i="30"/>
  <c r="EC48" i="30"/>
  <c r="BP27" i="30"/>
  <c r="AV71" i="30"/>
  <c r="DE70" i="30"/>
  <c r="DY49" i="30"/>
  <c r="CK49" i="30"/>
  <c r="GK48" i="30"/>
  <c r="BQ49" i="30"/>
  <c r="BQ27" i="30"/>
  <c r="CJ49" i="30"/>
  <c r="DD70" i="30"/>
  <c r="ES48" i="30"/>
  <c r="GG70" i="30"/>
  <c r="HU70" i="30"/>
  <c r="BP49" i="30"/>
  <c r="ER48" i="30"/>
  <c r="FQ49" i="30"/>
  <c r="HA73" i="30"/>
  <c r="HA51" i="30"/>
  <c r="HT70" i="30"/>
  <c r="I71" i="30"/>
  <c r="DI69" i="30"/>
  <c r="GF49" i="30"/>
  <c r="FM50" i="30"/>
  <c r="AW71" i="30"/>
  <c r="BP70" i="30"/>
  <c r="FL50" i="30"/>
  <c r="HA30" i="30"/>
  <c r="GZ51" i="30"/>
  <c r="H68" i="7"/>
  <c r="H67" i="7"/>
  <c r="H45" i="7"/>
  <c r="H111" i="7"/>
  <c r="H89" i="7"/>
  <c r="H90" i="7"/>
  <c r="H26" i="7"/>
  <c r="H138" i="7" s="1"/>
  <c r="H46" i="7"/>
  <c r="H25" i="7"/>
  <c r="H137" i="7" s="1"/>
  <c r="H112" i="7"/>
  <c r="HC50" i="30"/>
  <c r="HD72" i="30"/>
  <c r="HC29" i="30"/>
  <c r="HC72" i="30"/>
  <c r="EA69" i="30"/>
  <c r="HX69" i="30"/>
  <c r="HD29" i="30"/>
  <c r="HW69" i="30"/>
  <c r="HV70" i="30"/>
  <c r="FO49" i="30"/>
  <c r="HB73" i="30"/>
  <c r="GI48" i="30"/>
  <c r="GJ48" i="30"/>
  <c r="HD50" i="30"/>
  <c r="HB51" i="30"/>
  <c r="HB30" i="30"/>
  <c r="GH70" i="30"/>
  <c r="GH49" i="30"/>
  <c r="EA48" i="30"/>
  <c r="EU47" i="30"/>
  <c r="GI69" i="30"/>
  <c r="GJ69" i="30"/>
  <c r="DH48" i="30"/>
  <c r="EV47" i="30"/>
  <c r="DG48" i="30"/>
  <c r="FP49" i="30"/>
  <c r="FN50" i="30"/>
  <c r="EB48" i="30"/>
  <c r="ET48" i="30"/>
  <c r="DZ49" i="30"/>
  <c r="EB69" i="30"/>
  <c r="DZ70" i="30"/>
  <c r="DF70" i="30"/>
  <c r="DG69" i="30"/>
  <c r="DF30" i="30"/>
  <c r="CM48" i="30"/>
  <c r="DG29" i="30"/>
  <c r="BS48" i="30"/>
  <c r="DH29" i="30"/>
  <c r="DH69" i="30"/>
  <c r="BT69" i="30"/>
  <c r="DF49" i="30"/>
  <c r="BS69" i="30"/>
  <c r="CN48" i="30"/>
  <c r="CM69" i="30"/>
  <c r="BT26" i="30"/>
  <c r="CL49" i="30"/>
  <c r="CN69" i="30"/>
  <c r="AZ70" i="30"/>
  <c r="CL70" i="30"/>
  <c r="BS26" i="30"/>
  <c r="BR70" i="30"/>
  <c r="BR49" i="30"/>
  <c r="AY70" i="30"/>
  <c r="BR27" i="30"/>
  <c r="BT48" i="30"/>
  <c r="AX71" i="30"/>
  <c r="AG71" i="30"/>
  <c r="AF71" i="30"/>
  <c r="M70" i="30"/>
  <c r="L70" i="30"/>
  <c r="AE72" i="30"/>
  <c r="A73" i="30"/>
  <c r="K71" i="30"/>
  <c r="DJ48" i="30" l="1"/>
  <c r="HF50" i="30"/>
  <c r="HZ69" i="30"/>
  <c r="HZ91" i="30" s="1"/>
  <c r="HF72" i="30"/>
  <c r="HF94" i="30" s="1"/>
  <c r="HF29" i="30"/>
  <c r="GL69" i="30"/>
  <c r="GL91" i="30" s="1"/>
  <c r="GL48" i="30"/>
  <c r="BV26" i="30"/>
  <c r="BV69" i="30"/>
  <c r="BV91" i="30" s="1"/>
  <c r="ED48" i="30"/>
  <c r="DJ69" i="30"/>
  <c r="DJ91" i="30" s="1"/>
  <c r="FR49" i="30"/>
  <c r="EX47" i="30"/>
  <c r="ED69" i="30"/>
  <c r="ED91" i="30" s="1"/>
  <c r="CP69" i="30"/>
  <c r="CP91" i="30" s="1"/>
  <c r="DJ29" i="30"/>
  <c r="CP48" i="30"/>
  <c r="AI71" i="30"/>
  <c r="AI93" i="30" s="1"/>
  <c r="BV48" i="30"/>
  <c r="BB70" i="30"/>
  <c r="BB92" i="30" s="1"/>
  <c r="O70" i="30"/>
  <c r="O92" i="30" s="1"/>
  <c r="BF44" i="30"/>
  <c r="GP22" i="30"/>
  <c r="FB22" i="30"/>
  <c r="CT20" i="30"/>
  <c r="ID22" i="30"/>
  <c r="CT19" i="30"/>
  <c r="FV20" i="30"/>
  <c r="FB77" i="30"/>
  <c r="FB79" i="30" s="1"/>
  <c r="FB61" i="30"/>
  <c r="FB65" i="30" s="1"/>
  <c r="FV19" i="30"/>
  <c r="CT21" i="30"/>
  <c r="BF22" i="30"/>
  <c r="EH22" i="30"/>
  <c r="AM22" i="30"/>
  <c r="HJ37" i="30"/>
  <c r="HJ16" i="30"/>
  <c r="N71" i="30"/>
  <c r="DN16" i="30"/>
  <c r="AH72" i="30"/>
  <c r="EC70" i="30"/>
  <c r="DI30" i="30"/>
  <c r="BU49" i="30"/>
  <c r="DI49" i="30"/>
  <c r="HE30" i="30"/>
  <c r="CO70" i="30"/>
  <c r="EC49" i="30"/>
  <c r="GG50" i="30"/>
  <c r="BU70" i="30"/>
  <c r="CO49" i="30"/>
  <c r="DE71" i="30"/>
  <c r="DD50" i="30"/>
  <c r="GK49" i="30"/>
  <c r="GK70" i="30"/>
  <c r="HE73" i="30"/>
  <c r="BA71" i="30"/>
  <c r="BP71" i="30"/>
  <c r="HT71" i="30"/>
  <c r="DX50" i="30"/>
  <c r="GF50" i="30"/>
  <c r="GG71" i="30"/>
  <c r="HA52" i="30"/>
  <c r="FM51" i="30"/>
  <c r="GZ52" i="30"/>
  <c r="I72" i="30"/>
  <c r="AD73" i="30"/>
  <c r="HY70" i="30"/>
  <c r="GZ74" i="30"/>
  <c r="CK50" i="30"/>
  <c r="ES49" i="30"/>
  <c r="DE50" i="30"/>
  <c r="EW48" i="30"/>
  <c r="BQ28" i="30"/>
  <c r="BP50" i="30"/>
  <c r="DY50" i="30"/>
  <c r="FQ50" i="30"/>
  <c r="AC73" i="30"/>
  <c r="AW72" i="30"/>
  <c r="CJ71" i="30"/>
  <c r="DX71" i="30"/>
  <c r="GF71" i="30"/>
  <c r="BU27" i="30"/>
  <c r="DI70" i="30"/>
  <c r="CJ50" i="30"/>
  <c r="CK71" i="30"/>
  <c r="DD71" i="30"/>
  <c r="HU71" i="30"/>
  <c r="AV72" i="30"/>
  <c r="FL51" i="30"/>
  <c r="BP28" i="30"/>
  <c r="HE51" i="30"/>
  <c r="BQ50" i="30"/>
  <c r="J72" i="30"/>
  <c r="BQ71" i="30"/>
  <c r="DY71" i="30"/>
  <c r="ER49" i="30"/>
  <c r="HA74" i="30"/>
  <c r="H113" i="7"/>
  <c r="H92" i="7"/>
  <c r="H27" i="7"/>
  <c r="H139" i="7" s="1"/>
  <c r="H47" i="7"/>
  <c r="H48" i="7"/>
  <c r="H28" i="7"/>
  <c r="H140" i="7" s="1"/>
  <c r="H114" i="7"/>
  <c r="H70" i="7"/>
  <c r="H69" i="7"/>
  <c r="H91" i="7"/>
  <c r="GI70" i="30"/>
  <c r="HW70" i="30"/>
  <c r="GI49" i="30"/>
  <c r="HX70" i="30"/>
  <c r="HD51" i="30"/>
  <c r="HC73" i="30"/>
  <c r="HD30" i="30"/>
  <c r="EV48" i="30"/>
  <c r="HD73" i="30"/>
  <c r="HV71" i="30"/>
  <c r="HB74" i="30"/>
  <c r="HC30" i="30"/>
  <c r="GJ49" i="30"/>
  <c r="GJ70" i="30"/>
  <c r="HB52" i="30"/>
  <c r="HC51" i="30"/>
  <c r="GH71" i="30"/>
  <c r="GH50" i="30"/>
  <c r="FP50" i="30"/>
  <c r="DH30" i="30"/>
  <c r="FN51" i="30"/>
  <c r="FO50" i="30"/>
  <c r="CN49" i="30"/>
  <c r="EB49" i="30"/>
  <c r="ET49" i="30"/>
  <c r="DG70" i="30"/>
  <c r="EU48" i="30"/>
  <c r="DG30" i="30"/>
  <c r="EA49" i="30"/>
  <c r="EA70" i="30"/>
  <c r="DZ50" i="30"/>
  <c r="DH70" i="30"/>
  <c r="DZ71" i="30"/>
  <c r="EB70" i="30"/>
  <c r="CM49" i="30"/>
  <c r="DF50" i="30"/>
  <c r="DG49" i="30"/>
  <c r="DF71" i="30"/>
  <c r="DH49" i="30"/>
  <c r="CL50" i="30"/>
  <c r="BS49" i="30"/>
  <c r="CL71" i="30"/>
  <c r="BT49" i="30"/>
  <c r="CM70" i="30"/>
  <c r="CN70" i="30"/>
  <c r="BS70" i="30"/>
  <c r="BT27" i="30"/>
  <c r="BR71" i="30"/>
  <c r="AZ71" i="30"/>
  <c r="BT70" i="30"/>
  <c r="BR28" i="30"/>
  <c r="BR50" i="30"/>
  <c r="BS27" i="30"/>
  <c r="AX72" i="30"/>
  <c r="AY71" i="30"/>
  <c r="AE73" i="30"/>
  <c r="AF72" i="30"/>
  <c r="AG72" i="30"/>
  <c r="K72" i="30"/>
  <c r="A74" i="30"/>
  <c r="L71" i="30"/>
  <c r="M71" i="30"/>
  <c r="HZ70" i="30" l="1"/>
  <c r="HZ92" i="30" s="1"/>
  <c r="HF73" i="30"/>
  <c r="HF95" i="30" s="1"/>
  <c r="HF30" i="30"/>
  <c r="HF51" i="30"/>
  <c r="ED49" i="30"/>
  <c r="EX48" i="30"/>
  <c r="GL49" i="30"/>
  <c r="GL70" i="30"/>
  <c r="GL92" i="30" s="1"/>
  <c r="FR50" i="30"/>
  <c r="DJ30" i="30"/>
  <c r="CP49" i="30"/>
  <c r="DJ70" i="30"/>
  <c r="DJ92" i="30" s="1"/>
  <c r="ED70" i="30"/>
  <c r="ED92" i="30" s="1"/>
  <c r="DJ49" i="30"/>
  <c r="BV49" i="30"/>
  <c r="CP70" i="30"/>
  <c r="CP92" i="30" s="1"/>
  <c r="AI72" i="30"/>
  <c r="AI94" i="30" s="1"/>
  <c r="BV70" i="30"/>
  <c r="BV92" i="30" s="1"/>
  <c r="BV27" i="30"/>
  <c r="BB71" i="30"/>
  <c r="BB93" i="30" s="1"/>
  <c r="O71" i="30"/>
  <c r="O93" i="30" s="1"/>
  <c r="FB90" i="30"/>
  <c r="FB81" i="30"/>
  <c r="FB64" i="30"/>
  <c r="FV22" i="30"/>
  <c r="FB82" i="30"/>
  <c r="CT22" i="30"/>
  <c r="FB63" i="30"/>
  <c r="FB83" i="30"/>
  <c r="FB78" i="30"/>
  <c r="FB91" i="30"/>
  <c r="FB80" i="30"/>
  <c r="FB89" i="30"/>
  <c r="HJ59" i="30"/>
  <c r="FV37" i="30"/>
  <c r="HJ38" i="30"/>
  <c r="HJ17" i="30"/>
  <c r="HJ21" i="30" s="1"/>
  <c r="DN17" i="30"/>
  <c r="DN20" i="30" s="1"/>
  <c r="BA72" i="30"/>
  <c r="DI71" i="30"/>
  <c r="GK71" i="30"/>
  <c r="AH73" i="30"/>
  <c r="BU28" i="30"/>
  <c r="DI50" i="30"/>
  <c r="GK50" i="30"/>
  <c r="HT72" i="30"/>
  <c r="CO71" i="30"/>
  <c r="N72" i="30"/>
  <c r="BP29" i="30"/>
  <c r="GF51" i="30"/>
  <c r="BU71" i="30"/>
  <c r="EC50" i="30"/>
  <c r="CO50" i="30"/>
  <c r="HE52" i="30"/>
  <c r="FQ51" i="30"/>
  <c r="DD51" i="30"/>
  <c r="DX51" i="30"/>
  <c r="EW49" i="30"/>
  <c r="EC71" i="30"/>
  <c r="CJ51" i="30"/>
  <c r="DE51" i="30"/>
  <c r="DY72" i="30"/>
  <c r="FM52" i="30"/>
  <c r="BQ29" i="30"/>
  <c r="BP51" i="30"/>
  <c r="DY51" i="30"/>
  <c r="I73" i="30"/>
  <c r="ER50" i="30"/>
  <c r="AV73" i="30"/>
  <c r="AW73" i="30"/>
  <c r="FL52" i="30"/>
  <c r="AD74" i="30"/>
  <c r="BU50" i="30"/>
  <c r="J73" i="30"/>
  <c r="HE74" i="30"/>
  <c r="DX72" i="30"/>
  <c r="CJ72" i="30"/>
  <c r="DD72" i="30"/>
  <c r="HU72" i="30"/>
  <c r="CK51" i="30"/>
  <c r="GF72" i="30"/>
  <c r="AC74" i="30"/>
  <c r="BQ72" i="30"/>
  <c r="DE72" i="30"/>
  <c r="GG72" i="30"/>
  <c r="GG51" i="30"/>
  <c r="BP72" i="30"/>
  <c r="BQ51" i="30"/>
  <c r="CK72" i="30"/>
  <c r="ES50" i="30"/>
  <c r="HY71" i="30"/>
  <c r="H49" i="7"/>
  <c r="H93" i="7"/>
  <c r="H115" i="7"/>
  <c r="H71" i="7"/>
  <c r="H72" i="7"/>
  <c r="H29" i="7"/>
  <c r="H141" i="7" s="1"/>
  <c r="H116" i="7"/>
  <c r="H50" i="7"/>
  <c r="H94" i="7"/>
  <c r="GJ71" i="30"/>
  <c r="EB71" i="30"/>
  <c r="HC74" i="30"/>
  <c r="HX71" i="30"/>
  <c r="HW71" i="30"/>
  <c r="HV72" i="30"/>
  <c r="GI50" i="30"/>
  <c r="HD52" i="30"/>
  <c r="GJ50" i="30"/>
  <c r="HD74" i="30"/>
  <c r="HC52" i="30"/>
  <c r="EU49" i="30"/>
  <c r="GH72" i="30"/>
  <c r="GI71" i="30"/>
  <c r="GH51" i="30"/>
  <c r="DG71" i="30"/>
  <c r="EV49" i="30"/>
  <c r="FN52" i="30"/>
  <c r="FP51" i="30"/>
  <c r="BS71" i="30"/>
  <c r="FO51" i="30"/>
  <c r="ET50" i="30"/>
  <c r="CM50" i="30"/>
  <c r="DZ72" i="30"/>
  <c r="DG50" i="30"/>
  <c r="DZ51" i="30"/>
  <c r="CN50" i="30"/>
  <c r="EB50" i="30"/>
  <c r="DH50" i="30"/>
  <c r="EA50" i="30"/>
  <c r="EA71" i="30"/>
  <c r="DF72" i="30"/>
  <c r="BS28" i="30"/>
  <c r="DH71" i="30"/>
  <c r="DF51" i="30"/>
  <c r="CN71" i="30"/>
  <c r="CL72" i="30"/>
  <c r="CL51" i="30"/>
  <c r="BT50" i="30"/>
  <c r="BS50" i="30"/>
  <c r="CM71" i="30"/>
  <c r="BR51" i="30"/>
  <c r="BT71" i="30"/>
  <c r="BT28" i="30"/>
  <c r="BR72" i="30"/>
  <c r="BR29" i="30"/>
  <c r="AY72" i="30"/>
  <c r="AZ72" i="30"/>
  <c r="AX73" i="30"/>
  <c r="L72" i="30"/>
  <c r="M72" i="30"/>
  <c r="AE74" i="30"/>
  <c r="AF73" i="30"/>
  <c r="AG73" i="30"/>
  <c r="K73" i="30"/>
  <c r="C13" i="29"/>
  <c r="HZ71" i="30" l="1"/>
  <c r="HZ93" i="30" s="1"/>
  <c r="HF52" i="30"/>
  <c r="HF74" i="30"/>
  <c r="HF96" i="30" s="1"/>
  <c r="FR51" i="30"/>
  <c r="GL50" i="30"/>
  <c r="GL71" i="30"/>
  <c r="GL93" i="30" s="1"/>
  <c r="DJ50" i="30"/>
  <c r="ED50" i="30"/>
  <c r="EX49" i="30"/>
  <c r="DJ71" i="30"/>
  <c r="DJ93" i="30" s="1"/>
  <c r="ED71" i="30"/>
  <c r="ED93" i="30" s="1"/>
  <c r="CP50" i="30"/>
  <c r="BV50" i="30"/>
  <c r="BV71" i="30"/>
  <c r="BV93" i="30" s="1"/>
  <c r="CP71" i="30"/>
  <c r="CP93" i="30" s="1"/>
  <c r="BB72" i="30"/>
  <c r="BB94" i="30" s="1"/>
  <c r="BV28" i="30"/>
  <c r="AI73" i="30"/>
  <c r="AI95" i="30" s="1"/>
  <c r="O72" i="30"/>
  <c r="O94" i="30" s="1"/>
  <c r="FB66" i="30"/>
  <c r="FB92" i="30"/>
  <c r="FB94" i="30" s="1"/>
  <c r="FB84" i="30"/>
  <c r="FB86" i="30" s="1"/>
  <c r="DN21" i="30"/>
  <c r="DN19" i="30"/>
  <c r="AM59" i="30"/>
  <c r="HJ60" i="30"/>
  <c r="HJ20" i="30"/>
  <c r="HJ19" i="30"/>
  <c r="HJ39" i="30"/>
  <c r="HJ42" i="30" s="1"/>
  <c r="GP37" i="30"/>
  <c r="FV38" i="30"/>
  <c r="EH37" i="30"/>
  <c r="DN37" i="30"/>
  <c r="CT37" i="30"/>
  <c r="BU29" i="30"/>
  <c r="BZ37" i="30"/>
  <c r="BZ15" i="30"/>
  <c r="AH74" i="30"/>
  <c r="N73" i="30"/>
  <c r="FQ52" i="30"/>
  <c r="BU72" i="30"/>
  <c r="BU51" i="30"/>
  <c r="DI51" i="30"/>
  <c r="BA73" i="30"/>
  <c r="ER51" i="30"/>
  <c r="GK72" i="30"/>
  <c r="CO72" i="30"/>
  <c r="CO51" i="30"/>
  <c r="EC51" i="30"/>
  <c r="HY72" i="30"/>
  <c r="EW50" i="30"/>
  <c r="BQ73" i="30"/>
  <c r="DX52" i="30"/>
  <c r="BQ52" i="30"/>
  <c r="DE52" i="30"/>
  <c r="ES51" i="30"/>
  <c r="DY73" i="30"/>
  <c r="CJ52" i="30"/>
  <c r="DI72" i="30"/>
  <c r="DE73" i="30"/>
  <c r="DD52" i="30"/>
  <c r="DX73" i="30"/>
  <c r="GK51" i="30"/>
  <c r="J74" i="30"/>
  <c r="DD73" i="30"/>
  <c r="HU73" i="30"/>
  <c r="BP73" i="30"/>
  <c r="I74" i="30"/>
  <c r="GG73" i="30"/>
  <c r="CK52" i="30"/>
  <c r="BQ30" i="30"/>
  <c r="EC72" i="30"/>
  <c r="GF73" i="30"/>
  <c r="BP30" i="30"/>
  <c r="DY52" i="30"/>
  <c r="AW74" i="30"/>
  <c r="CK73" i="30"/>
  <c r="GF52" i="30"/>
  <c r="HT73" i="30"/>
  <c r="AV74" i="30"/>
  <c r="BP52" i="30"/>
  <c r="CJ73" i="30"/>
  <c r="GG52" i="30"/>
  <c r="H30" i="7"/>
  <c r="H142" i="7" s="1"/>
  <c r="L127" i="7" s="1"/>
  <c r="L131" i="7" s="1"/>
  <c r="H51" i="7"/>
  <c r="H31" i="7"/>
  <c r="H143" i="7" s="1"/>
  <c r="H117" i="7"/>
  <c r="H73" i="7"/>
  <c r="H95" i="7"/>
  <c r="CN72" i="30"/>
  <c r="GI72" i="30"/>
  <c r="HV73" i="30"/>
  <c r="HW72" i="30"/>
  <c r="HX72" i="30"/>
  <c r="GJ72" i="30"/>
  <c r="GH73" i="30"/>
  <c r="EA72" i="30"/>
  <c r="GJ51" i="30"/>
  <c r="EB72" i="30"/>
  <c r="GI51" i="30"/>
  <c r="EV50" i="30"/>
  <c r="GH52" i="30"/>
  <c r="FO52" i="30"/>
  <c r="DG51" i="30"/>
  <c r="FP52" i="30"/>
  <c r="CM51" i="30"/>
  <c r="CM72" i="30"/>
  <c r="EA51" i="30"/>
  <c r="DH72" i="30"/>
  <c r="ET51" i="30"/>
  <c r="EU50" i="30"/>
  <c r="DZ52" i="30"/>
  <c r="EB51" i="30"/>
  <c r="DZ73" i="30"/>
  <c r="BT51" i="30"/>
  <c r="DF52" i="30"/>
  <c r="DG72" i="30"/>
  <c r="BT72" i="30"/>
  <c r="DF73" i="30"/>
  <c r="DH51" i="30"/>
  <c r="BS72" i="30"/>
  <c r="BS51" i="30"/>
  <c r="CL73" i="30"/>
  <c r="CN51" i="30"/>
  <c r="CL52" i="30"/>
  <c r="BR73" i="30"/>
  <c r="BT29" i="30"/>
  <c r="BR52" i="30"/>
  <c r="AZ73" i="30"/>
  <c r="BS29" i="30"/>
  <c r="BR30" i="30"/>
  <c r="AX74" i="30"/>
  <c r="L73" i="30"/>
  <c r="AY73" i="30"/>
  <c r="AF74" i="30"/>
  <c r="AG74" i="30"/>
  <c r="K74" i="30"/>
  <c r="M73" i="30"/>
  <c r="L6" i="29"/>
  <c r="L7" i="29"/>
  <c r="EX50" i="30" l="1"/>
  <c r="HZ72" i="30"/>
  <c r="HZ94" i="30" s="1"/>
  <c r="FR52" i="30"/>
  <c r="GL51" i="30"/>
  <c r="GL72" i="30"/>
  <c r="GL94" i="30" s="1"/>
  <c r="CP72" i="30"/>
  <c r="CP94" i="30" s="1"/>
  <c r="ED72" i="30"/>
  <c r="ED94" i="30" s="1"/>
  <c r="ED51" i="30"/>
  <c r="DJ72" i="30"/>
  <c r="DJ94" i="30" s="1"/>
  <c r="DJ51" i="30"/>
  <c r="CP51" i="30"/>
  <c r="BB73" i="30"/>
  <c r="BB95" i="30" s="1"/>
  <c r="BV51" i="30"/>
  <c r="BV72" i="30"/>
  <c r="BV94" i="30" s="1"/>
  <c r="BV29" i="30"/>
  <c r="AI74" i="30"/>
  <c r="AI96" i="30" s="1"/>
  <c r="O73" i="30"/>
  <c r="O95" i="30" s="1"/>
  <c r="FB85" i="30"/>
  <c r="FB93" i="30"/>
  <c r="FB87" i="30"/>
  <c r="FB95" i="30"/>
  <c r="DN22" i="30"/>
  <c r="HJ22" i="30"/>
  <c r="BZ26" i="30"/>
  <c r="BF59" i="30"/>
  <c r="S59" i="30"/>
  <c r="HJ43" i="30"/>
  <c r="HJ41" i="30"/>
  <c r="AM60" i="30"/>
  <c r="HJ77" i="30"/>
  <c r="HJ78" i="30" s="1"/>
  <c r="HJ61" i="30"/>
  <c r="HJ64" i="30" s="1"/>
  <c r="GP38" i="30"/>
  <c r="DN38" i="30"/>
  <c r="FV39" i="30"/>
  <c r="FB37" i="30"/>
  <c r="EH38" i="30"/>
  <c r="CT38" i="30"/>
  <c r="BZ38" i="30"/>
  <c r="BZ16" i="30"/>
  <c r="N74" i="30"/>
  <c r="EC73" i="30"/>
  <c r="CO73" i="30"/>
  <c r="BA74" i="30"/>
  <c r="EW51" i="30"/>
  <c r="BU30" i="30"/>
  <c r="DI73" i="30"/>
  <c r="DI52" i="30"/>
  <c r="BU73" i="30"/>
  <c r="HT74" i="30"/>
  <c r="HY73" i="30"/>
  <c r="BU52" i="30"/>
  <c r="EC52" i="30"/>
  <c r="GK52" i="30"/>
  <c r="ES52" i="30"/>
  <c r="GG74" i="30"/>
  <c r="CK74" i="30"/>
  <c r="DY74" i="30"/>
  <c r="GF74" i="30"/>
  <c r="GK73" i="30"/>
  <c r="ER52" i="30"/>
  <c r="CO52" i="30"/>
  <c r="CJ74" i="30"/>
  <c r="DE74" i="30"/>
  <c r="DD74" i="30"/>
  <c r="BQ74" i="30"/>
  <c r="DX74" i="30"/>
  <c r="BP74" i="30"/>
  <c r="HU74" i="30"/>
  <c r="H75" i="7"/>
  <c r="H33" i="7"/>
  <c r="L132" i="7"/>
  <c r="L130" i="7"/>
  <c r="L128" i="7"/>
  <c r="L129" i="7"/>
  <c r="L133" i="7"/>
  <c r="H119" i="7"/>
  <c r="H74" i="7"/>
  <c r="H32" i="7"/>
  <c r="H144" i="7" s="1"/>
  <c r="H118" i="7"/>
  <c r="H96" i="7"/>
  <c r="H97" i="7"/>
  <c r="H52" i="7"/>
  <c r="H53" i="7"/>
  <c r="HX73" i="30"/>
  <c r="HW73" i="30"/>
  <c r="GJ52" i="30"/>
  <c r="HV74" i="30"/>
  <c r="GH74" i="30"/>
  <c r="GI73" i="30"/>
  <c r="EB52" i="30"/>
  <c r="GI52" i="30"/>
  <c r="GJ73" i="30"/>
  <c r="EA52" i="30"/>
  <c r="EA73" i="30"/>
  <c r="EB73" i="30"/>
  <c r="EV51" i="30"/>
  <c r="ET52" i="30"/>
  <c r="EU51" i="30"/>
  <c r="DZ74" i="30"/>
  <c r="CN73" i="30"/>
  <c r="BS73" i="30"/>
  <c r="CN52" i="30"/>
  <c r="DH73" i="30"/>
  <c r="AY74" i="30"/>
  <c r="DG52" i="30"/>
  <c r="DG73" i="30"/>
  <c r="DF74" i="30"/>
  <c r="DH52" i="30"/>
  <c r="CM73" i="30"/>
  <c r="CM52" i="30"/>
  <c r="CL74" i="30"/>
  <c r="BS30" i="30"/>
  <c r="BT52" i="30"/>
  <c r="BS52" i="30"/>
  <c r="BT73" i="30"/>
  <c r="BT30" i="30"/>
  <c r="BR74" i="30"/>
  <c r="AZ74" i="30"/>
  <c r="L74" i="30"/>
  <c r="M74" i="30"/>
  <c r="L11" i="29"/>
  <c r="L10" i="29"/>
  <c r="L9" i="29"/>
  <c r="E13" i="29"/>
  <c r="HZ73" i="30" l="1"/>
  <c r="HZ95" i="30" s="1"/>
  <c r="GL73" i="30"/>
  <c r="GL95" i="30" s="1"/>
  <c r="GL52" i="30"/>
  <c r="EX51" i="30"/>
  <c r="ED73" i="30"/>
  <c r="ED95" i="30" s="1"/>
  <c r="ED52" i="30"/>
  <c r="DJ73" i="30"/>
  <c r="DJ95" i="30" s="1"/>
  <c r="CP73" i="30"/>
  <c r="CP95" i="30" s="1"/>
  <c r="DJ52" i="30"/>
  <c r="CP52" i="30"/>
  <c r="BV73" i="30"/>
  <c r="BV95" i="30" s="1"/>
  <c r="BV52" i="30"/>
  <c r="BV30" i="30"/>
  <c r="BB74" i="30"/>
  <c r="BB96" i="30" s="1"/>
  <c r="O74" i="30"/>
  <c r="O96" i="30" s="1"/>
  <c r="FB88" i="30"/>
  <c r="FB96" i="30" s="1"/>
  <c r="HJ89" i="30"/>
  <c r="HJ83" i="30"/>
  <c r="HJ90" i="30"/>
  <c r="HJ81" i="30"/>
  <c r="HJ44" i="30"/>
  <c r="HJ91" i="30"/>
  <c r="HJ79" i="30"/>
  <c r="HJ80" i="30"/>
  <c r="HJ82" i="30"/>
  <c r="EH59" i="30"/>
  <c r="ID59" i="30"/>
  <c r="S60" i="30"/>
  <c r="DN59" i="30"/>
  <c r="AM77" i="30"/>
  <c r="AM81" i="30" s="1"/>
  <c r="AM61" i="30"/>
  <c r="AM65" i="30" s="1"/>
  <c r="CT59" i="30"/>
  <c r="BF60" i="30"/>
  <c r="BZ59" i="30"/>
  <c r="FV42" i="30"/>
  <c r="FV43" i="30"/>
  <c r="HJ65" i="30"/>
  <c r="HJ63" i="30"/>
  <c r="GP59" i="30"/>
  <c r="FV41" i="30"/>
  <c r="GP39" i="30"/>
  <c r="FB38" i="30"/>
  <c r="CT39" i="30"/>
  <c r="CT43" i="30" s="1"/>
  <c r="EH39" i="30"/>
  <c r="EH41" i="30" s="1"/>
  <c r="EC74" i="30"/>
  <c r="DN39" i="30"/>
  <c r="BZ39" i="30"/>
  <c r="BZ43" i="30" s="1"/>
  <c r="BZ17" i="30"/>
  <c r="BZ21" i="30" s="1"/>
  <c r="EW52" i="30"/>
  <c r="GK74" i="30"/>
  <c r="HY74" i="30"/>
  <c r="BU74" i="30"/>
  <c r="CO74" i="30"/>
  <c r="DI74" i="30"/>
  <c r="H145" i="7"/>
  <c r="L20" i="7"/>
  <c r="H35" i="7"/>
  <c r="H34" i="7"/>
  <c r="L134" i="7"/>
  <c r="L135" i="7" s="1"/>
  <c r="H77" i="7"/>
  <c r="L63" i="7" s="1"/>
  <c r="H99" i="7"/>
  <c r="L85" i="7" s="1"/>
  <c r="H76" i="7"/>
  <c r="H98" i="7"/>
  <c r="H120" i="7"/>
  <c r="H55" i="7"/>
  <c r="L41" i="7" s="1"/>
  <c r="H54" i="7"/>
  <c r="H121" i="7"/>
  <c r="L107" i="7" s="1"/>
  <c r="HX74" i="30"/>
  <c r="CM74" i="30"/>
  <c r="HW74" i="30"/>
  <c r="GI74" i="30"/>
  <c r="GJ74" i="30"/>
  <c r="EV52" i="30"/>
  <c r="EU52" i="30"/>
  <c r="EA74" i="30"/>
  <c r="EB74" i="30"/>
  <c r="DG74" i="30"/>
  <c r="DH74" i="30"/>
  <c r="CN74" i="30"/>
  <c r="BS74" i="30"/>
  <c r="BT74" i="30"/>
  <c r="L12" i="29"/>
  <c r="E3" i="33" s="1"/>
  <c r="F3" i="33" s="1"/>
  <c r="C6" i="32" s="1"/>
  <c r="HZ74" i="30" l="1"/>
  <c r="HZ96" i="30" s="1"/>
  <c r="GL74" i="30"/>
  <c r="GL96" i="30" s="1"/>
  <c r="EX52" i="30"/>
  <c r="ED74" i="30"/>
  <c r="ED96" i="30" s="1"/>
  <c r="DJ74" i="30"/>
  <c r="DJ96" i="30" s="1"/>
  <c r="CP74" i="30"/>
  <c r="CP96" i="30" s="1"/>
  <c r="BV74" i="30"/>
  <c r="BV96" i="30" s="1"/>
  <c r="HJ84" i="30"/>
  <c r="HJ85" i="30" s="1"/>
  <c r="HJ66" i="30"/>
  <c r="AM78" i="30"/>
  <c r="AM80" i="30"/>
  <c r="HJ92" i="30"/>
  <c r="HJ94" i="30" s="1"/>
  <c r="EH60" i="30"/>
  <c r="AM79" i="30"/>
  <c r="DN60" i="30"/>
  <c r="CT60" i="30"/>
  <c r="GP42" i="30"/>
  <c r="GP43" i="30"/>
  <c r="AM90" i="30"/>
  <c r="AM89" i="30"/>
  <c r="BZ42" i="30"/>
  <c r="DN43" i="30"/>
  <c r="DN41" i="30"/>
  <c r="ID60" i="30"/>
  <c r="AM82" i="30"/>
  <c r="FV44" i="30"/>
  <c r="BZ19" i="30"/>
  <c r="CT41" i="30"/>
  <c r="BF77" i="30"/>
  <c r="BF83" i="30" s="1"/>
  <c r="BF61" i="30"/>
  <c r="BF65" i="30" s="1"/>
  <c r="GP60" i="30"/>
  <c r="AM91" i="30"/>
  <c r="DN42" i="30"/>
  <c r="AM63" i="30"/>
  <c r="S77" i="30"/>
  <c r="S79" i="30" s="1"/>
  <c r="S61" i="30"/>
  <c r="EH42" i="30"/>
  <c r="EH43" i="30"/>
  <c r="AM83" i="30"/>
  <c r="BZ20" i="30"/>
  <c r="GP41" i="30"/>
  <c r="BZ60" i="30"/>
  <c r="CT42" i="30"/>
  <c r="AM64" i="30"/>
  <c r="BZ41" i="30"/>
  <c r="FB39" i="30"/>
  <c r="FB42" i="30" s="1"/>
  <c r="H146" i="7"/>
  <c r="L21" i="7"/>
  <c r="H147" i="7"/>
  <c r="L22" i="7"/>
  <c r="L137" i="7"/>
  <c r="H57" i="7"/>
  <c r="L43" i="7" s="1"/>
  <c r="L136" i="7"/>
  <c r="H101" i="7"/>
  <c r="L87" i="7" s="1"/>
  <c r="H123" i="7"/>
  <c r="L109" i="7" s="1"/>
  <c r="H79" i="7"/>
  <c r="L65" i="7" s="1"/>
  <c r="H122" i="7"/>
  <c r="L108" i="7" s="1"/>
  <c r="H56" i="7"/>
  <c r="L42" i="7" s="1"/>
  <c r="H78" i="7"/>
  <c r="L64" i="7" s="1"/>
  <c r="H100" i="7"/>
  <c r="L86" i="7" s="1"/>
  <c r="E11" i="29"/>
  <c r="AM84" i="30" l="1"/>
  <c r="AM85" i="30" s="1"/>
  <c r="HJ87" i="30"/>
  <c r="HJ86" i="30"/>
  <c r="HJ93" i="30"/>
  <c r="BF78" i="30"/>
  <c r="BF81" i="30"/>
  <c r="S80" i="30"/>
  <c r="BF82" i="30"/>
  <c r="BF63" i="30"/>
  <c r="DN44" i="30"/>
  <c r="EH44" i="30"/>
  <c r="S82" i="30"/>
  <c r="GP44" i="30"/>
  <c r="BZ44" i="30"/>
  <c r="HJ95" i="30"/>
  <c r="BF91" i="30"/>
  <c r="EH77" i="30"/>
  <c r="EH82" i="30" s="1"/>
  <c r="EH61" i="30"/>
  <c r="GP77" i="30"/>
  <c r="GP90" i="30" s="1"/>
  <c r="GP61" i="30"/>
  <c r="GP65" i="30" s="1"/>
  <c r="AM92" i="30"/>
  <c r="BF89" i="30"/>
  <c r="S81" i="30"/>
  <c r="ID77" i="30"/>
  <c r="ID79" i="30" s="1"/>
  <c r="ID61" i="30"/>
  <c r="ID65" i="30" s="1"/>
  <c r="BF80" i="30"/>
  <c r="S64" i="30"/>
  <c r="S65" i="30"/>
  <c r="S63" i="30"/>
  <c r="BZ77" i="30"/>
  <c r="BZ89" i="30" s="1"/>
  <c r="BZ61" i="30"/>
  <c r="BZ65" i="30" s="1"/>
  <c r="BF90" i="30"/>
  <c r="S78" i="30"/>
  <c r="AM66" i="30"/>
  <c r="CT77" i="30"/>
  <c r="CT91" i="30" s="1"/>
  <c r="CT61" i="30"/>
  <c r="BF79" i="30"/>
  <c r="S83" i="30"/>
  <c r="CT44" i="30"/>
  <c r="BF64" i="30"/>
  <c r="FB41" i="30"/>
  <c r="FB43" i="30"/>
  <c r="DN77" i="30"/>
  <c r="DN89" i="30" s="1"/>
  <c r="DN61" i="30"/>
  <c r="BZ22" i="30"/>
  <c r="BZ24" i="30" s="1"/>
  <c r="L89" i="7"/>
  <c r="L46" i="7"/>
  <c r="L111" i="7"/>
  <c r="L69" i="7"/>
  <c r="L24" i="7"/>
  <c r="L91" i="7"/>
  <c r="L25" i="7"/>
  <c r="L26" i="7"/>
  <c r="L67" i="7"/>
  <c r="L45" i="7"/>
  <c r="L47" i="7"/>
  <c r="L112" i="7"/>
  <c r="L113" i="7"/>
  <c r="L90" i="7"/>
  <c r="L68" i="7"/>
  <c r="L138" i="7"/>
  <c r="D4" i="29"/>
  <c r="D8" i="29"/>
  <c r="ID91" i="30" l="1"/>
  <c r="ID81" i="30"/>
  <c r="ID83" i="30"/>
  <c r="ID80" i="30"/>
  <c r="ID78" i="30"/>
  <c r="ID89" i="30"/>
  <c r="ID90" i="30"/>
  <c r="ID82" i="30"/>
  <c r="DN91" i="30"/>
  <c r="DN80" i="30"/>
  <c r="DN90" i="30"/>
  <c r="DN78" i="30"/>
  <c r="DN82" i="30"/>
  <c r="DN79" i="30"/>
  <c r="DN81" i="30"/>
  <c r="DN83" i="30"/>
  <c r="GP82" i="30"/>
  <c r="CT78" i="30"/>
  <c r="GP78" i="30"/>
  <c r="GP79" i="30"/>
  <c r="GP89" i="30"/>
  <c r="GP83" i="30"/>
  <c r="BF92" i="30"/>
  <c r="BF95" i="30" s="1"/>
  <c r="AM87" i="30"/>
  <c r="AM86" i="30"/>
  <c r="HJ88" i="30"/>
  <c r="HJ96" i="30" s="1"/>
  <c r="S84" i="30"/>
  <c r="S85" i="30" s="1"/>
  <c r="BF66" i="30"/>
  <c r="F11" i="29" s="1"/>
  <c r="EH90" i="30"/>
  <c r="EH91" i="30"/>
  <c r="GP80" i="30"/>
  <c r="GP81" i="30"/>
  <c r="GP91" i="30"/>
  <c r="BF84" i="30"/>
  <c r="BF87" i="30" s="1"/>
  <c r="S92" i="30"/>
  <c r="BZ80" i="30"/>
  <c r="BZ90" i="30"/>
  <c r="CT82" i="30"/>
  <c r="ID64" i="30"/>
  <c r="FB44" i="30"/>
  <c r="E6" i="29" s="1"/>
  <c r="CT81" i="30"/>
  <c r="BZ83" i="30"/>
  <c r="EH81" i="30"/>
  <c r="GP63" i="30"/>
  <c r="AM93" i="30"/>
  <c r="AM94" i="30"/>
  <c r="AM95" i="30"/>
  <c r="BZ79" i="30"/>
  <c r="EH83" i="30"/>
  <c r="DN65" i="30"/>
  <c r="DN63" i="30"/>
  <c r="CT89" i="30"/>
  <c r="CT79" i="30"/>
  <c r="CT83" i="30"/>
  <c r="BZ78" i="30"/>
  <c r="EH89" i="30"/>
  <c r="BZ64" i="30"/>
  <c r="CT90" i="30"/>
  <c r="BZ91" i="30"/>
  <c r="EH80" i="30"/>
  <c r="CT64" i="30"/>
  <c r="CT65" i="30"/>
  <c r="EH65" i="30"/>
  <c r="EH63" i="30"/>
  <c r="CT80" i="30"/>
  <c r="BZ82" i="30"/>
  <c r="BZ81" i="30"/>
  <c r="EH79" i="30"/>
  <c r="ID63" i="30"/>
  <c r="EH64" i="30"/>
  <c r="GP64" i="30"/>
  <c r="EH78" i="30"/>
  <c r="DN64" i="30"/>
  <c r="BZ63" i="30"/>
  <c r="S66" i="30"/>
  <c r="F13" i="29" s="1"/>
  <c r="CT63" i="30"/>
  <c r="B12" i="33"/>
  <c r="C12" i="33" s="1"/>
  <c r="C14" i="31" s="1"/>
  <c r="L92" i="7"/>
  <c r="L70" i="7"/>
  <c r="L27" i="7"/>
  <c r="L114" i="7"/>
  <c r="L48" i="7"/>
  <c r="D7" i="29"/>
  <c r="D2" i="29"/>
  <c r="E7" i="29"/>
  <c r="D11" i="29"/>
  <c r="E9" i="29"/>
  <c r="D3" i="29"/>
  <c r="D9" i="29"/>
  <c r="F3" i="29"/>
  <c r="F12" i="29"/>
  <c r="ID84" i="30" l="1"/>
  <c r="ID86" i="30" s="1"/>
  <c r="ID92" i="30"/>
  <c r="ID94" i="30" s="1"/>
  <c r="DN84" i="30"/>
  <c r="DN86" i="30" s="1"/>
  <c r="DN92" i="30"/>
  <c r="DN95" i="30" s="1"/>
  <c r="GP92" i="30"/>
  <c r="GP93" i="30" s="1"/>
  <c r="GP84" i="30"/>
  <c r="GP85" i="30" s="1"/>
  <c r="BF94" i="30"/>
  <c r="BF93" i="30"/>
  <c r="AM88" i="30"/>
  <c r="AM96" i="30" s="1"/>
  <c r="G12" i="29" s="1"/>
  <c r="EH92" i="30"/>
  <c r="EH94" i="30" s="1"/>
  <c r="S86" i="30"/>
  <c r="S87" i="30"/>
  <c r="CT84" i="30"/>
  <c r="CT86" i="30" s="1"/>
  <c r="BF85" i="30"/>
  <c r="BF86" i="30"/>
  <c r="BZ92" i="30"/>
  <c r="BZ93" i="30" s="1"/>
  <c r="CT92" i="30"/>
  <c r="CT95" i="30" s="1"/>
  <c r="DN66" i="30"/>
  <c r="F8" i="29" s="1"/>
  <c r="BZ84" i="30"/>
  <c r="BZ85" i="30" s="1"/>
  <c r="CT66" i="30"/>
  <c r="F9" i="29" s="1"/>
  <c r="GP66" i="30"/>
  <c r="F4" i="29" s="1"/>
  <c r="BZ66" i="30"/>
  <c r="F10" i="29" s="1"/>
  <c r="EH84" i="30"/>
  <c r="EH87" i="30" s="1"/>
  <c r="ID66" i="30"/>
  <c r="F2" i="29" s="1"/>
  <c r="EH66" i="30"/>
  <c r="F7" i="29" s="1"/>
  <c r="B10" i="33"/>
  <c r="C10" i="33" s="1"/>
  <c r="C12" i="31" s="1"/>
  <c r="B9" i="33"/>
  <c r="C9" i="33" s="1"/>
  <c r="C11" i="31" s="1"/>
  <c r="B7" i="33"/>
  <c r="C7" i="33" s="1"/>
  <c r="C9" i="31" s="1"/>
  <c r="B4" i="33"/>
  <c r="C4" i="33" s="1"/>
  <c r="C6" i="31" s="1"/>
  <c r="B8" i="33"/>
  <c r="C8" i="33" s="1"/>
  <c r="C10" i="31" s="1"/>
  <c r="D12" i="29"/>
  <c r="E2" i="29"/>
  <c r="D10" i="29"/>
  <c r="E12" i="29"/>
  <c r="E8" i="29"/>
  <c r="E10" i="29"/>
  <c r="D6" i="29"/>
  <c r="D5" i="29"/>
  <c r="E4" i="29"/>
  <c r="E3" i="29"/>
  <c r="F6" i="29"/>
  <c r="ID85" i="30" l="1"/>
  <c r="DN93" i="30"/>
  <c r="ID87" i="30"/>
  <c r="DN94" i="30"/>
  <c r="DN85" i="30"/>
  <c r="DN87" i="30"/>
  <c r="ID95" i="30"/>
  <c r="ID93" i="30"/>
  <c r="B5" i="33"/>
  <c r="C5" i="33" s="1"/>
  <c r="C7" i="31" s="1"/>
  <c r="GP87" i="30"/>
  <c r="GP86" i="30"/>
  <c r="GP95" i="30"/>
  <c r="GP94" i="30"/>
  <c r="S88" i="30"/>
  <c r="CT85" i="30"/>
  <c r="CT87" i="30"/>
  <c r="BF88" i="30"/>
  <c r="BF96" i="30" s="1"/>
  <c r="G11" i="29" s="1"/>
  <c r="EH93" i="30"/>
  <c r="EH95" i="30"/>
  <c r="BZ95" i="30"/>
  <c r="BZ94" i="30"/>
  <c r="CT94" i="30"/>
  <c r="EH86" i="30"/>
  <c r="BZ87" i="30"/>
  <c r="BZ86" i="30"/>
  <c r="CT93" i="30"/>
  <c r="EH85" i="30"/>
  <c r="AD1" i="7"/>
  <c r="AD11" i="7"/>
  <c r="AD14" i="7" s="1"/>
  <c r="AD13" i="7" s="1"/>
  <c r="AD7" i="7" s="1"/>
  <c r="G3" i="29"/>
  <c r="O6" i="29"/>
  <c r="M5" i="29"/>
  <c r="N6" i="29"/>
  <c r="E5" i="29"/>
  <c r="N5" i="29" s="1"/>
  <c r="F5" i="29"/>
  <c r="O5" i="29" s="1"/>
  <c r="ID88" i="30" l="1"/>
  <c r="ID96" i="30" s="1"/>
  <c r="G2" i="29" s="1"/>
  <c r="DN88" i="30"/>
  <c r="DN96" i="30" s="1"/>
  <c r="G8" i="29" s="1"/>
  <c r="GP88" i="30"/>
  <c r="GP96" i="30" s="1"/>
  <c r="G4" i="29" s="1"/>
  <c r="CT88" i="30"/>
  <c r="CT96" i="30" s="1"/>
  <c r="G9" i="29" s="1"/>
  <c r="EH88" i="30"/>
  <c r="EH96" i="30" s="1"/>
  <c r="G7" i="29" s="1"/>
  <c r="BZ88" i="30"/>
  <c r="BZ96" i="30" s="1"/>
  <c r="G10" i="29" s="1"/>
  <c r="AD8" i="7"/>
  <c r="AJ20" i="7" s="1"/>
  <c r="AJ27" i="7" s="1"/>
  <c r="AD12" i="7"/>
  <c r="AD6" i="7" s="1"/>
  <c r="AD5" i="7"/>
  <c r="AJ23" i="7" s="1"/>
  <c r="AJ24" i="7" s="1"/>
  <c r="AD15" i="7"/>
  <c r="AD9" i="7" s="1"/>
  <c r="AJ21" i="7"/>
  <c r="AJ26" i="7" s="1"/>
  <c r="AJ34" i="7"/>
  <c r="AJ39" i="7" s="1"/>
  <c r="AJ8" i="7"/>
  <c r="AJ13" i="7" s="1"/>
  <c r="N7" i="29"/>
  <c r="N9" i="29" s="1"/>
  <c r="O7" i="29"/>
  <c r="O11" i="29" s="1"/>
  <c r="G6" i="29"/>
  <c r="G5" i="29"/>
  <c r="AJ33" i="7" l="1"/>
  <c r="AJ40" i="7" s="1"/>
  <c r="AJ7" i="7"/>
  <c r="AJ14" i="7" s="1"/>
  <c r="AJ36" i="7"/>
  <c r="AJ37" i="7" s="1"/>
  <c r="AJ10" i="7"/>
  <c r="AJ11" i="7" s="1"/>
  <c r="AJ9" i="7"/>
  <c r="AJ12" i="7" s="1"/>
  <c r="AJ22" i="7"/>
  <c r="AJ25" i="7" s="1"/>
  <c r="AJ35" i="7"/>
  <c r="AJ38" i="7" s="1"/>
  <c r="N10" i="29"/>
  <c r="N11" i="29"/>
  <c r="O9" i="29"/>
  <c r="O10" i="29"/>
  <c r="P5" i="29"/>
  <c r="O12" i="29" l="1"/>
  <c r="E8" i="33" s="1"/>
  <c r="N12" i="29"/>
  <c r="E7" i="33" s="1"/>
  <c r="F8" i="33" l="1"/>
  <c r="C11" i="32" s="1"/>
  <c r="F7" i="33"/>
  <c r="C10" i="32" s="1"/>
  <c r="U6" i="29"/>
  <c r="U5" i="29"/>
  <c r="J15" i="30"/>
  <c r="J14" i="30"/>
  <c r="J23" i="30"/>
  <c r="J17" i="30"/>
  <c r="J18" i="30"/>
  <c r="J12" i="30"/>
  <c r="J22" i="30"/>
  <c r="J30" i="30"/>
  <c r="J11" i="30"/>
  <c r="J28" i="30"/>
  <c r="J25" i="30"/>
  <c r="J24" i="30"/>
  <c r="J19" i="30"/>
  <c r="J26" i="30"/>
  <c r="J16" i="30"/>
  <c r="J20" i="30"/>
  <c r="J29" i="30"/>
  <c r="J21" i="30"/>
  <c r="J13" i="30"/>
  <c r="J27" i="30"/>
  <c r="N30" i="30" l="1"/>
  <c r="M30" i="30"/>
  <c r="L30" i="30"/>
  <c r="N22" i="30"/>
  <c r="M22" i="30"/>
  <c r="L22" i="30"/>
  <c r="N12" i="30"/>
  <c r="M12" i="30"/>
  <c r="L12" i="30"/>
  <c r="L26" i="30"/>
  <c r="M26" i="30"/>
  <c r="N26" i="30"/>
  <c r="M18" i="30"/>
  <c r="L18" i="30"/>
  <c r="N18" i="30"/>
  <c r="M19" i="30"/>
  <c r="N19" i="30"/>
  <c r="L19" i="30"/>
  <c r="M27" i="30"/>
  <c r="L27" i="30"/>
  <c r="N27" i="30"/>
  <c r="N24" i="30"/>
  <c r="M24" i="30"/>
  <c r="L24" i="30"/>
  <c r="M17" i="30"/>
  <c r="N17" i="30"/>
  <c r="L17" i="30"/>
  <c r="M20" i="30"/>
  <c r="N20" i="30"/>
  <c r="L20" i="30"/>
  <c r="L13" i="30"/>
  <c r="M13" i="30"/>
  <c r="N13" i="30"/>
  <c r="M25" i="30"/>
  <c r="N25" i="30"/>
  <c r="L25" i="30"/>
  <c r="N23" i="30"/>
  <c r="M23" i="30"/>
  <c r="L23" i="30"/>
  <c r="N21" i="30"/>
  <c r="L21" i="30"/>
  <c r="M21" i="30"/>
  <c r="M14" i="30"/>
  <c r="L14" i="30"/>
  <c r="N14" i="30"/>
  <c r="L16" i="30"/>
  <c r="N16" i="30"/>
  <c r="M16" i="30"/>
  <c r="L28" i="30"/>
  <c r="M28" i="30"/>
  <c r="N28" i="30"/>
  <c r="N29" i="30"/>
  <c r="M29" i="30"/>
  <c r="L29" i="30"/>
  <c r="N11" i="30"/>
  <c r="M11" i="30"/>
  <c r="L11" i="30"/>
  <c r="N15" i="30"/>
  <c r="L15" i="30"/>
  <c r="M15" i="30"/>
  <c r="O23" i="30" l="1"/>
  <c r="S90" i="30" s="1"/>
  <c r="O29" i="30"/>
  <c r="O25" i="30"/>
  <c r="O17" i="30"/>
  <c r="O30" i="30"/>
  <c r="O20" i="30"/>
  <c r="O13" i="30"/>
  <c r="O27" i="30"/>
  <c r="O22" i="30"/>
  <c r="S89" i="30" s="1"/>
  <c r="O24" i="30"/>
  <c r="S91" i="30" s="1"/>
  <c r="O18" i="30"/>
  <c r="O16" i="30"/>
  <c r="O14" i="30"/>
  <c r="O19" i="30"/>
  <c r="O26" i="30"/>
  <c r="O15" i="30"/>
  <c r="O11" i="30"/>
  <c r="O28" i="30"/>
  <c r="O21" i="30"/>
  <c r="O12" i="30"/>
  <c r="P6" i="29"/>
  <c r="S16" i="30" l="1"/>
  <c r="S17" i="30"/>
  <c r="S15" i="30"/>
  <c r="S95" i="30"/>
  <c r="S94" i="30"/>
  <c r="S93" i="30"/>
  <c r="S21" i="30" l="1"/>
  <c r="S19" i="30"/>
  <c r="S20" i="30"/>
  <c r="S96" i="30"/>
  <c r="M6" i="29"/>
  <c r="S22" i="30" l="1"/>
  <c r="D13" i="29" s="1"/>
  <c r="M7" i="29" s="1"/>
  <c r="M9" i="29" s="1"/>
  <c r="G13" i="29"/>
  <c r="P7" i="29" s="1"/>
  <c r="M11" i="29" l="1"/>
  <c r="M10" i="29"/>
  <c r="P9" i="29"/>
  <c r="P10" i="29"/>
  <c r="P11" i="29"/>
  <c r="M12" i="29" l="1"/>
  <c r="E4" i="33" s="1"/>
  <c r="F4" i="33" s="1"/>
  <c r="C7" i="32" s="1"/>
  <c r="P12" i="29"/>
  <c r="E9" i="33" s="1"/>
  <c r="F9" i="33" l="1"/>
  <c r="C12" i="32" s="1"/>
  <c r="E5" i="33"/>
  <c r="F5" i="33" s="1"/>
  <c r="C8" i="32" s="1"/>
  <c r="AK1" i="29"/>
  <c r="AK16" i="29"/>
  <c r="AK19" i="29" s="1"/>
  <c r="AK18" i="29" s="1"/>
  <c r="AK12" i="29" s="1"/>
  <c r="AQ8" i="29" s="1"/>
  <c r="AQ13" i="29" s="1"/>
  <c r="AQ5" i="29"/>
  <c r="AN14" i="29"/>
  <c r="AN16" i="29"/>
  <c r="AN12" i="29"/>
  <c r="AN13" i="29" s="1"/>
  <c r="AN11" i="29"/>
  <c r="AK13" i="29" l="1"/>
  <c r="AQ7" i="29" s="1"/>
  <c r="AQ14" i="29" s="1"/>
  <c r="AK17" i="29"/>
  <c r="AK11" i="29" s="1"/>
  <c r="AQ9" i="29" s="1"/>
  <c r="AQ12" i="29" s="1"/>
  <c r="AK10" i="29"/>
  <c r="AQ10" i="29" s="1"/>
  <c r="AQ11" i="29" s="1"/>
  <c r="AK20" i="29"/>
  <c r="AK14" i="29" s="1"/>
  <c r="AN4" i="29"/>
  <c r="AN20" i="29"/>
  <c r="AN8" i="29" s="1"/>
  <c r="AN17" i="29"/>
  <c r="AQ16" i="29"/>
  <c r="AQ6" i="29"/>
  <c r="AQ15" i="29" s="1"/>
  <c r="AN18" i="29" l="1"/>
  <c r="AN5" i="29"/>
  <c r="AN19" i="29" l="1"/>
  <c r="AN7" i="29" s="1"/>
  <c r="AN6" i="29"/>
</calcChain>
</file>

<file path=xl/sharedStrings.xml><?xml version="1.0" encoding="utf-8"?>
<sst xmlns="http://schemas.openxmlformats.org/spreadsheetml/2006/main" count="3983" uniqueCount="168">
  <si>
    <t>***** キャパシタンス(F/m) *****</t>
  </si>
  <si>
    <t>***** インダクタンス(H/m) *****</t>
  </si>
  <si>
    <t>***** 抵抗(Ω/m) *****</t>
  </si>
  <si>
    <t>***** 面積(μm^2) *****</t>
  </si>
  <si>
    <t>***** 特性インピーダンス(Ω) *****</t>
  </si>
  <si>
    <t>***** 近端クロストーク係数 *****</t>
  </si>
  <si>
    <t>***** 伝搬モード *****</t>
  </si>
  <si>
    <t>***** 伝搬モードの特性インピーダンス(Ω) *****</t>
  </si>
  <si>
    <t>***** 差動インピーダンス(Ω) *****</t>
  </si>
  <si>
    <t>G</t>
    <phoneticPr fontId="1"/>
  </si>
  <si>
    <t>h</t>
    <phoneticPr fontId="1"/>
  </si>
  <si>
    <t>W</t>
    <phoneticPr fontId="1"/>
  </si>
  <si>
    <t>ξ</t>
    <phoneticPr fontId="1"/>
  </si>
  <si>
    <t xml:space="preserve"> </t>
    <phoneticPr fontId="1"/>
  </si>
  <si>
    <t xml:space="preserve">    1.446525E-010</t>
  </si>
  <si>
    <t xml:space="preserve">    3.616322E-007</t>
  </si>
  <si>
    <t xml:space="preserve">    8.237486E+000</t>
  </si>
  <si>
    <t xml:space="preserve">    8.237486E+000    8.237486E+000</t>
  </si>
  <si>
    <t xml:space="preserve">    2.039457E+003</t>
  </si>
  <si>
    <t xml:space="preserve">    2.039457E+003    2.039457E+003</t>
  </si>
  <si>
    <t xml:space="preserve">    5.000006E+001</t>
  </si>
  <si>
    <t xml:space="preserve">    1.000000E+000</t>
  </si>
  <si>
    <t>tdC</t>
    <phoneticPr fontId="1"/>
  </si>
  <si>
    <t>tdD</t>
    <phoneticPr fontId="1"/>
  </si>
  <si>
    <t>a</t>
  </si>
  <si>
    <t>b</t>
  </si>
  <si>
    <t>c</t>
  </si>
  <si>
    <t>G</t>
    <phoneticPr fontId="1"/>
  </si>
  <si>
    <t>N</t>
    <phoneticPr fontId="1"/>
  </si>
  <si>
    <t>x1</t>
    <phoneticPr fontId="1"/>
  </si>
  <si>
    <t>x2</t>
    <phoneticPr fontId="1"/>
  </si>
  <si>
    <t>x3</t>
    <phoneticPr fontId="1"/>
  </si>
  <si>
    <t>y1</t>
    <phoneticPr fontId="1"/>
  </si>
  <si>
    <t>y2</t>
    <phoneticPr fontId="1"/>
  </si>
  <si>
    <t>y3</t>
    <phoneticPr fontId="1"/>
  </si>
  <si>
    <t>Δ</t>
  </si>
  <si>
    <t>tdC</t>
    <phoneticPr fontId="1"/>
  </si>
  <si>
    <t>tdD</t>
    <phoneticPr fontId="1"/>
  </si>
  <si>
    <t>td</t>
    <phoneticPr fontId="1"/>
  </si>
  <si>
    <t>ZC</t>
    <phoneticPr fontId="1"/>
  </si>
  <si>
    <t>ZD</t>
    <phoneticPr fontId="1"/>
  </si>
  <si>
    <t>N</t>
    <phoneticPr fontId="1"/>
  </si>
  <si>
    <t>1本</t>
    <rPh sb="1" eb="2">
      <t>ホン</t>
    </rPh>
    <phoneticPr fontId="1"/>
  </si>
  <si>
    <t>2本</t>
    <rPh sb="1" eb="2">
      <t>ホン</t>
    </rPh>
    <phoneticPr fontId="1"/>
  </si>
  <si>
    <t>Gdiff</t>
    <phoneticPr fontId="1"/>
  </si>
  <si>
    <t>G</t>
    <phoneticPr fontId="1"/>
  </si>
  <si>
    <t>ZC</t>
    <phoneticPr fontId="1"/>
  </si>
  <si>
    <t>ZD</t>
    <phoneticPr fontId="1"/>
  </si>
  <si>
    <t>ZC</t>
    <phoneticPr fontId="1"/>
  </si>
  <si>
    <t>tdiff</t>
    <phoneticPr fontId="1"/>
  </si>
  <si>
    <t>tdiff</t>
    <phoneticPr fontId="1"/>
  </si>
  <si>
    <t>***** 伝搬モードの遅延時間(s/m) *****</t>
  </si>
  <si>
    <t xml:space="preserve">    7.232634E-009</t>
  </si>
  <si>
    <t xml:space="preserve">    7.232634E-009    7.232634E-009</t>
  </si>
  <si>
    <t>パターン</t>
    <phoneticPr fontId="1"/>
  </si>
  <si>
    <t>Gnd</t>
    <phoneticPr fontId="1"/>
  </si>
  <si>
    <t>誘電体</t>
    <rPh sb="0" eb="3">
      <t>ユウデンタイ</t>
    </rPh>
    <phoneticPr fontId="1"/>
  </si>
  <si>
    <t>レジスト</t>
    <phoneticPr fontId="1"/>
  </si>
  <si>
    <t>h=100</t>
    <phoneticPr fontId="1"/>
  </si>
  <si>
    <t>h=200</t>
    <phoneticPr fontId="1"/>
  </si>
  <si>
    <t>h=300</t>
    <phoneticPr fontId="1"/>
  </si>
  <si>
    <t xml:space="preserve">    7.070921E-001    7.071215E-001</t>
  </si>
  <si>
    <t xml:space="preserve">    7.071091E-001   -7.071044E-001</t>
  </si>
  <si>
    <t xml:space="preserve">    7.071044E-001    7.071091E-001</t>
  </si>
  <si>
    <t>G</t>
    <phoneticPr fontId="1"/>
  </si>
  <si>
    <t>ξ</t>
    <phoneticPr fontId="1"/>
  </si>
  <si>
    <t>ZC</t>
    <phoneticPr fontId="1"/>
  </si>
  <si>
    <t>ZD</t>
    <phoneticPr fontId="1"/>
  </si>
  <si>
    <t>W</t>
    <phoneticPr fontId="1"/>
  </si>
  <si>
    <t>N</t>
    <phoneticPr fontId="1"/>
  </si>
  <si>
    <t>ξ</t>
    <phoneticPr fontId="1"/>
  </si>
  <si>
    <t>差動</t>
    <rPh sb="0" eb="2">
      <t>サドウ</t>
    </rPh>
    <phoneticPr fontId="1"/>
  </si>
  <si>
    <t>H</t>
    <phoneticPr fontId="1"/>
  </si>
  <si>
    <t>G</t>
    <phoneticPr fontId="1"/>
  </si>
  <si>
    <t>Gdiff</t>
  </si>
  <si>
    <t xml:space="preserve">    1.485691E-010   -2.180845E-011</t>
  </si>
  <si>
    <t xml:space="preserve">   -2.180845E-011    1.485694E-010</t>
  </si>
  <si>
    <t xml:space="preserve">    3.598526E-007    5.282262E-008</t>
  </si>
  <si>
    <t xml:space="preserve">    5.282262E-008    3.598519E-007</t>
  </si>
  <si>
    <t xml:space="preserve">    4.975401E+001    7.303373E+000</t>
  </si>
  <si>
    <t xml:space="preserve">    7.303373E+000    4.975392E+001</t>
  </si>
  <si>
    <t xml:space="preserve">    1.000000E+000    1.467899E-001</t>
  </si>
  <si>
    <t xml:space="preserve">    1.467896E-001    1.000000E+000</t>
  </si>
  <si>
    <t xml:space="preserve">    5.705734E+001    4.245059E+001</t>
  </si>
  <si>
    <t xml:space="preserve">    1.464629E-010   -1.480321E-011</t>
  </si>
  <si>
    <t xml:space="preserve">   -1.480321E-011    1.464641E-010</t>
  </si>
  <si>
    <t xml:space="preserve">    3.608484E-007    3.647115E-008</t>
  </si>
  <si>
    <t xml:space="preserve">    3.647115E-008    3.608453E-007</t>
  </si>
  <si>
    <t xml:space="preserve">    4.989169E+001    5.042582E+000</t>
  </si>
  <si>
    <t xml:space="preserve">    5.042582E+000    4.989127E+001</t>
  </si>
  <si>
    <t xml:space="preserve">    1.000000E+000    1.010714E-001</t>
  </si>
  <si>
    <t xml:space="preserve">    1.010706E-001    1.000000E+000</t>
  </si>
  <si>
    <t xml:space="preserve">    7.071215E-001   -7.070921E-001</t>
  </si>
  <si>
    <t xml:space="preserve">    5.493406E+001    4.484890E+001</t>
  </si>
  <si>
    <t>MicroStrip</t>
    <phoneticPr fontId="1"/>
  </si>
  <si>
    <t>Strip</t>
    <phoneticPr fontId="1"/>
  </si>
  <si>
    <t>0.02≦ξ≦0.2</t>
    <phoneticPr fontId="1"/>
  </si>
  <si>
    <t>前提条件</t>
    <rPh sb="0" eb="2">
      <t>ゼンテイ</t>
    </rPh>
    <rPh sb="2" eb="4">
      <t>ジョウケン</t>
    </rPh>
    <phoneticPr fontId="1"/>
  </si>
  <si>
    <t>導体厚</t>
    <rPh sb="0" eb="2">
      <t>ドウタイ</t>
    </rPh>
    <rPh sb="2" eb="3">
      <t>アツ</t>
    </rPh>
    <phoneticPr fontId="1"/>
  </si>
  <si>
    <t>基板厚</t>
    <rPh sb="0" eb="2">
      <t>キバン</t>
    </rPh>
    <rPh sb="2" eb="3">
      <t>アツ</t>
    </rPh>
    <phoneticPr fontId="1"/>
  </si>
  <si>
    <t>比誘電率</t>
    <rPh sb="0" eb="1">
      <t>ヒ</t>
    </rPh>
    <rPh sb="1" eb="4">
      <t>ユウデンリツ</t>
    </rPh>
    <phoneticPr fontId="1"/>
  </si>
  <si>
    <t>導体形状</t>
    <rPh sb="0" eb="2">
      <t>ドウタイ</t>
    </rPh>
    <rPh sb="2" eb="4">
      <t>ケイジョウ</t>
    </rPh>
    <phoneticPr fontId="1"/>
  </si>
  <si>
    <t>1.6mm</t>
    <phoneticPr fontId="1"/>
  </si>
  <si>
    <t>表面層 40μm, 中間層 18μm</t>
    <rPh sb="0" eb="2">
      <t>ヒョウメン</t>
    </rPh>
    <rPh sb="2" eb="3">
      <t>ソウ</t>
    </rPh>
    <rPh sb="10" eb="13">
      <t>チュウカンソウ</t>
    </rPh>
    <phoneticPr fontId="1"/>
  </si>
  <si>
    <t>表面層は台形</t>
    <rPh sb="0" eb="2">
      <t>ヒョウメン</t>
    </rPh>
    <rPh sb="2" eb="3">
      <t>ソウ</t>
    </rPh>
    <rPh sb="4" eb="6">
      <t>ダイケイ</t>
    </rPh>
    <phoneticPr fontId="1"/>
  </si>
  <si>
    <t>ソルダレジスト</t>
    <phoneticPr fontId="1"/>
  </si>
  <si>
    <t>10μm 比誘電率 4.7</t>
    <rPh sb="5" eb="6">
      <t>ヒ</t>
    </rPh>
    <rPh sb="6" eb="9">
      <t>ユウ</t>
    </rPh>
    <phoneticPr fontId="1"/>
  </si>
  <si>
    <t>入力数値</t>
    <rPh sb="0" eb="2">
      <t>ニュウリョク</t>
    </rPh>
    <rPh sb="2" eb="4">
      <t>スウチ</t>
    </rPh>
    <phoneticPr fontId="1"/>
  </si>
  <si>
    <t>表面層</t>
    <rPh sb="0" eb="2">
      <t>ヒョウメン</t>
    </rPh>
    <rPh sb="2" eb="3">
      <t>ソウ</t>
    </rPh>
    <phoneticPr fontId="1"/>
  </si>
  <si>
    <t>特性インピーダンス</t>
    <rPh sb="0" eb="2">
      <t>トクセイ</t>
    </rPh>
    <phoneticPr fontId="1"/>
  </si>
  <si>
    <t>50Ω</t>
    <phoneticPr fontId="1"/>
  </si>
  <si>
    <t>差動インピーダンス</t>
    <rPh sb="0" eb="2">
      <t>サドウ</t>
    </rPh>
    <phoneticPr fontId="1"/>
  </si>
  <si>
    <t>85Ω</t>
    <phoneticPr fontId="1"/>
  </si>
  <si>
    <t>中間層</t>
    <rPh sb="0" eb="3">
      <t>チュウカンソウ</t>
    </rPh>
    <phoneticPr fontId="1"/>
  </si>
  <si>
    <t>出力</t>
    <rPh sb="0" eb="2">
      <t>シュツリョク</t>
    </rPh>
    <phoneticPr fontId="1"/>
  </si>
  <si>
    <t>中間層は, 積層方法により上向きまたは下向きの台形になるが、導体厚が薄いので違いがわずかなので長方形とする</t>
    <rPh sb="0" eb="3">
      <t>チュウカンソウ</t>
    </rPh>
    <rPh sb="6" eb="8">
      <t>セキソウ</t>
    </rPh>
    <rPh sb="8" eb="10">
      <t>ホウホウ</t>
    </rPh>
    <rPh sb="13" eb="15">
      <t>ウエム</t>
    </rPh>
    <rPh sb="19" eb="21">
      <t>シタム</t>
    </rPh>
    <rPh sb="23" eb="25">
      <t>ダイケイ</t>
    </rPh>
    <rPh sb="30" eb="32">
      <t>ドウタイ</t>
    </rPh>
    <rPh sb="32" eb="33">
      <t>アツ</t>
    </rPh>
    <rPh sb="34" eb="35">
      <t>ウス</t>
    </rPh>
    <rPh sb="38" eb="39">
      <t>チガ</t>
    </rPh>
    <rPh sb="47" eb="50">
      <t>チョウホウケイ</t>
    </rPh>
    <phoneticPr fontId="1"/>
  </si>
  <si>
    <t>パターン幅W, パターン間ギャップG, 遅延時間td, ZC, ZD</t>
    <rPh sb="4" eb="5">
      <t>ハバ</t>
    </rPh>
    <rPh sb="12" eb="13">
      <t>アイダ</t>
    </rPh>
    <rPh sb="20" eb="22">
      <t>チエン</t>
    </rPh>
    <rPh sb="22" eb="24">
      <t>ジカン</t>
    </rPh>
    <phoneticPr fontId="1"/>
  </si>
  <si>
    <t>中間層</t>
    <rPh sb="0" eb="2">
      <t>チュウカン</t>
    </rPh>
    <rPh sb="2" eb="3">
      <t>ソウ</t>
    </rPh>
    <phoneticPr fontId="1"/>
  </si>
  <si>
    <t>85Ω差動の場合のパターン間ギャップGdiff</t>
    <rPh sb="3" eb="5">
      <t>サドウ</t>
    </rPh>
    <rPh sb="6" eb="8">
      <t>バアイ</t>
    </rPh>
    <rPh sb="13" eb="14">
      <t>アイダ</t>
    </rPh>
    <phoneticPr fontId="1"/>
  </si>
  <si>
    <t>パターン幅W, パターン間ギャップG, 遅延時間td, tdC, tdD, ZC, ZD</t>
    <rPh sb="4" eb="5">
      <t>ハバ</t>
    </rPh>
    <rPh sb="12" eb="13">
      <t>アイダ</t>
    </rPh>
    <rPh sb="20" eb="22">
      <t>チエン</t>
    </rPh>
    <rPh sb="22" eb="24">
      <t>ジカン</t>
    </rPh>
    <phoneticPr fontId="1"/>
  </si>
  <si>
    <t>断面図</t>
    <rPh sb="0" eb="3">
      <t>ダンメンズ</t>
    </rPh>
    <phoneticPr fontId="1"/>
  </si>
  <si>
    <t>h, ξ により図のサイズが変わるので, 倍率の異なる図を3枚表示</t>
    <rPh sb="8" eb="9">
      <t>ズ</t>
    </rPh>
    <rPh sb="14" eb="15">
      <t>カ</t>
    </rPh>
    <rPh sb="21" eb="23">
      <t>バイリツ</t>
    </rPh>
    <rPh sb="24" eb="25">
      <t>コト</t>
    </rPh>
    <rPh sb="27" eb="28">
      <t>ズ</t>
    </rPh>
    <rPh sb="30" eb="31">
      <t>マイ</t>
    </rPh>
    <rPh sb="31" eb="33">
      <t>ヒョウジ</t>
    </rPh>
    <phoneticPr fontId="1"/>
  </si>
  <si>
    <t>hが大きくなると, グラフからはみ出る</t>
    <rPh sb="2" eb="3">
      <t>オオ</t>
    </rPh>
    <rPh sb="17" eb="18">
      <t>デ</t>
    </rPh>
    <phoneticPr fontId="1"/>
  </si>
  <si>
    <t>50 ≦ h ≦ 300, 0.02 ≦ ξ ≦ 0.2</t>
    <phoneticPr fontId="1"/>
  </si>
  <si>
    <t>40 ≦ h ≦ 300</t>
    <phoneticPr fontId="1"/>
  </si>
  <si>
    <t>0.02 ≦ ξ ≦ 0.2</t>
    <phoneticPr fontId="1"/>
  </si>
  <si>
    <t>50≦h≦300, h ≦ H-(18+50)</t>
    <phoneticPr fontId="1"/>
  </si>
  <si>
    <t>最大のHに対して断面図を表示.</t>
    <rPh sb="0" eb="2">
      <t>サイダイ</t>
    </rPh>
    <rPh sb="5" eb="6">
      <t>タイ</t>
    </rPh>
    <rPh sb="8" eb="11">
      <t>ダンメンズ</t>
    </rPh>
    <rPh sb="12" eb="14">
      <t>ヒョウジ</t>
    </rPh>
    <phoneticPr fontId="1"/>
  </si>
  <si>
    <t>想定した層構成</t>
    <rPh sb="0" eb="2">
      <t>ソウテイ</t>
    </rPh>
    <rPh sb="4" eb="5">
      <t>ソウ</t>
    </rPh>
    <rPh sb="5" eb="7">
      <t>コウセイ</t>
    </rPh>
    <phoneticPr fontId="1"/>
  </si>
  <si>
    <t>6層板, 板厚1600μm(1.6mm)</t>
    <rPh sb="1" eb="2">
      <t>ソウ</t>
    </rPh>
    <rPh sb="2" eb="3">
      <t>イタ</t>
    </rPh>
    <rPh sb="5" eb="6">
      <t>イタ</t>
    </rPh>
    <rPh sb="6" eb="7">
      <t>アツ</t>
    </rPh>
    <phoneticPr fontId="1"/>
  </si>
  <si>
    <t>表面層</t>
    <rPh sb="0" eb="2">
      <t>ヒョウメン</t>
    </rPh>
    <rPh sb="2" eb="3">
      <t>ソウ</t>
    </rPh>
    <phoneticPr fontId="1"/>
  </si>
  <si>
    <t>L2とL5をVまたはG</t>
    <phoneticPr fontId="1"/>
  </si>
  <si>
    <t>L1とL6が表面層</t>
    <rPh sb="6" eb="8">
      <t>ヒョウメン</t>
    </rPh>
    <rPh sb="8" eb="9">
      <t>ソウ</t>
    </rPh>
    <phoneticPr fontId="1"/>
  </si>
  <si>
    <t>L3とL4が中間層</t>
    <rPh sb="6" eb="9">
      <t>チュウカンソウ</t>
    </rPh>
    <phoneticPr fontId="1"/>
  </si>
  <si>
    <t>導体厚 40μm</t>
    <rPh sb="0" eb="2">
      <t>ドウタイ</t>
    </rPh>
    <rPh sb="2" eb="3">
      <t>アツ</t>
    </rPh>
    <phoneticPr fontId="1"/>
  </si>
  <si>
    <t>レジスト厚 10μm</t>
    <rPh sb="4" eb="5">
      <t>アツ</t>
    </rPh>
    <phoneticPr fontId="1"/>
  </si>
  <si>
    <t>台形 上底=下底-10μm</t>
    <rPh sb="0" eb="2">
      <t>ダイケイ</t>
    </rPh>
    <rPh sb="3" eb="4">
      <t>ウエ</t>
    </rPh>
    <rPh sb="4" eb="5">
      <t>ソコ</t>
    </rPh>
    <rPh sb="6" eb="7">
      <t>シタ</t>
    </rPh>
    <rPh sb="7" eb="8">
      <t>ソコ</t>
    </rPh>
    <phoneticPr fontId="1"/>
  </si>
  <si>
    <t>中間層</t>
    <rPh sb="0" eb="3">
      <t>チュウカンソウ</t>
    </rPh>
    <phoneticPr fontId="1"/>
  </si>
  <si>
    <t>導体厚 18μm</t>
    <rPh sb="0" eb="2">
      <t>ドウタイ</t>
    </rPh>
    <rPh sb="2" eb="3">
      <t>アツ</t>
    </rPh>
    <phoneticPr fontId="1"/>
  </si>
  <si>
    <t>長方形導体</t>
    <rPh sb="0" eb="3">
      <t>チョウホウケイ</t>
    </rPh>
    <rPh sb="3" eb="5">
      <t>ドウタイ</t>
    </rPh>
    <phoneticPr fontId="1"/>
  </si>
  <si>
    <t>基本的な基板の仕様を与えて, 基板断面寸法を求めるエクセル</t>
    <rPh sb="0" eb="3">
      <t>キホンテキ</t>
    </rPh>
    <rPh sb="4" eb="6">
      <t>キバン</t>
    </rPh>
    <rPh sb="7" eb="9">
      <t>シヨウ</t>
    </rPh>
    <rPh sb="10" eb="11">
      <t>アタ</t>
    </rPh>
    <rPh sb="15" eb="17">
      <t>キバン</t>
    </rPh>
    <rPh sb="17" eb="19">
      <t>ダンメン</t>
    </rPh>
    <rPh sb="19" eb="21">
      <t>スンポウ</t>
    </rPh>
    <rPh sb="22" eb="23">
      <t>モト</t>
    </rPh>
    <phoneticPr fontId="1"/>
  </si>
  <si>
    <t>解析エンジン</t>
    <rPh sb="0" eb="2">
      <t>カイセキ</t>
    </rPh>
    <phoneticPr fontId="1"/>
  </si>
  <si>
    <t>GreenExpress V2 (Geen関数)</t>
    <rPh sb="21" eb="23">
      <t>カンスウ</t>
    </rPh>
    <phoneticPr fontId="1"/>
  </si>
  <si>
    <t>GreenExpress Professional (有限要素法)</t>
    <rPh sb="27" eb="29">
      <t>ユウゲン</t>
    </rPh>
    <rPh sb="29" eb="31">
      <t>ヨウソ</t>
    </rPh>
    <rPh sb="31" eb="32">
      <t>ホウ</t>
    </rPh>
    <phoneticPr fontId="1"/>
  </si>
  <si>
    <t>いずれも現在は入手不可</t>
    <rPh sb="4" eb="6">
      <t>ゲンザイ</t>
    </rPh>
    <rPh sb="7" eb="9">
      <t>ニュウシュ</t>
    </rPh>
    <rPh sb="9" eb="11">
      <t>フカ</t>
    </rPh>
    <phoneticPr fontId="1"/>
  </si>
  <si>
    <t>01β</t>
    <phoneticPr fontId="1"/>
  </si>
  <si>
    <t>版数</t>
    <rPh sb="0" eb="2">
      <t>ハンスウ</t>
    </rPh>
    <phoneticPr fontId="1"/>
  </si>
  <si>
    <t>2021.10.01</t>
    <phoneticPr fontId="1"/>
  </si>
  <si>
    <t>85Ω差動の場合のパターン間ギャップGdiff, 差動の遅延時間tdiff</t>
    <rPh sb="3" eb="5">
      <t>サドウ</t>
    </rPh>
    <rPh sb="6" eb="8">
      <t>バアイ</t>
    </rPh>
    <rPh sb="13" eb="14">
      <t>アイダ</t>
    </rPh>
    <rPh sb="25" eb="27">
      <t>サドウ</t>
    </rPh>
    <rPh sb="28" eb="30">
      <t>チエン</t>
    </rPh>
    <rPh sb="30" eb="32">
      <t>ジカン</t>
    </rPh>
    <phoneticPr fontId="1"/>
  </si>
  <si>
    <t>W+G</t>
    <phoneticPr fontId="1"/>
  </si>
  <si>
    <t>Gndからの距離 h, 要求クロストーク係数 ξ</t>
    <rPh sb="6" eb="8">
      <t>キョリ</t>
    </rPh>
    <rPh sb="12" eb="14">
      <t>ヨウキュウ</t>
    </rPh>
    <rPh sb="20" eb="22">
      <t>ケイスウ</t>
    </rPh>
    <phoneticPr fontId="1"/>
  </si>
  <si>
    <t>Gnd間の距離 H, Gndからの距離 h, 要求クロストーク係数 ξ</t>
    <rPh sb="3" eb="4">
      <t>アイダ</t>
    </rPh>
    <rPh sb="5" eb="7">
      <t>キョリ</t>
    </rPh>
    <rPh sb="17" eb="19">
      <t>キョリ</t>
    </rPh>
    <rPh sb="23" eb="25">
      <t>ヨウキュウ</t>
    </rPh>
    <phoneticPr fontId="1"/>
  </si>
  <si>
    <t>200 ≦ H ≦ 1330, h ≦ H-(18+50), 0.02 ≦ ξ ≦ 0.2</t>
    <phoneticPr fontId="1"/>
  </si>
  <si>
    <t>200≦H≦1330</t>
    <phoneticPr fontId="1"/>
  </si>
  <si>
    <t>02β</t>
    <phoneticPr fontId="1"/>
  </si>
  <si>
    <t>本シートのすべての権利は, 碓井有三が保有します. copyright© 2021 USUI, Yuzo</t>
    <rPh sb="0" eb="1">
      <t>ホン</t>
    </rPh>
    <rPh sb="9" eb="11">
      <t>ケンリ</t>
    </rPh>
    <rPh sb="14" eb="16">
      <t>ウスイ</t>
    </rPh>
    <rPh sb="16" eb="18">
      <t>ユウゾウ</t>
    </rPh>
    <rPh sb="19" eb="21">
      <t>ホユウ</t>
    </rPh>
    <phoneticPr fontId="1"/>
  </si>
  <si>
    <t>連絡先など</t>
    <rPh sb="0" eb="3">
      <t>レンラクサキ</t>
    </rPh>
    <phoneticPr fontId="1"/>
  </si>
  <si>
    <t>2021.10.24</t>
    <phoneticPr fontId="1"/>
  </si>
  <si>
    <t>E-Mail</t>
    <phoneticPr fontId="1"/>
  </si>
  <si>
    <t>HomePage</t>
    <phoneticPr fontId="1"/>
  </si>
  <si>
    <t>usuiy@wondernet.ne.jp</t>
    <phoneticPr fontId="1"/>
  </si>
  <si>
    <t xml:space="preserve"> </t>
    <phoneticPr fontId="1"/>
  </si>
  <si>
    <t>03β</t>
    <phoneticPr fontId="1"/>
  </si>
  <si>
    <t>2021.10.27</t>
    <phoneticPr fontId="1"/>
  </si>
  <si>
    <t>http://radioy.a.la9.jp/</t>
  </si>
  <si>
    <t>04β</t>
    <phoneticPr fontId="1"/>
  </si>
  <si>
    <t>2023.04.14</t>
    <phoneticPr fontId="1"/>
  </si>
  <si>
    <t>HomePageのアドレス変更</t>
    <rPh sb="13" eb="15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</si>
</sst>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"/>
  </numFmts>
  <fonts count="8" x14ac:knownFonts="1">
    <font>
      <sz val="10"/>
      <name val="Meiryo UI"/>
      <family val="3"/>
      <charset val="128"/>
    </font>
    <font>
      <sz val="6"/>
      <name val="Meiryo UI"/>
      <family val="3"/>
      <charset val="128"/>
    </font>
    <font>
      <sz val="10"/>
      <name val="Meiryo UI"/>
      <family val="3"/>
      <charset val="128"/>
    </font>
    <font>
      <sz val="10"/>
      <color theme="9" tint="-0.249977111117893"/>
      <name val="Meiryo UI"/>
      <family val="3"/>
      <charset val="128"/>
    </font>
    <font>
      <b/>
      <sz val="10"/>
      <name val="Meiryo UI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u/>
      <sz val="10"/>
      <color theme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0" xfId="1" applyNumberFormat="1" applyFont="1">
      <alignment vertical="center"/>
    </xf>
    <xf numFmtId="0" fontId="0" fillId="0" borderId="0" xfId="1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177" fontId="5" fillId="0" borderId="0" xfId="0" applyNumberFormat="1" applyFont="1">
      <alignment vertical="center"/>
    </xf>
    <xf numFmtId="2" fontId="5" fillId="0" borderId="0" xfId="0" applyNumberFormat="1" applyFont="1">
      <alignment vertical="center"/>
    </xf>
    <xf numFmtId="0" fontId="6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2" borderId="1" xfId="0" applyFont="1" applyFill="1" applyBorder="1" applyProtection="1">
      <alignment vertical="center"/>
      <protection locked="0"/>
    </xf>
    <xf numFmtId="0" fontId="7" fillId="0" borderId="0" xfId="2">
      <alignment vertical="center"/>
    </xf>
    <xf numFmtId="0" fontId="0" fillId="0" borderId="0" xfId="0" applyAlignment="1">
      <alignment horizontal="center" vertical="center"/>
    </xf>
  </cellXfs>
  <cellStyles count="3">
    <cellStyle name="パーセント" xfId="1" builtinId="5"/>
    <cellStyle name="ハイパーリンク" xfId="2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504104254086808E-2"/>
          <c:y val="1.8140589569160998E-2"/>
          <c:w val="0.95837211599182348"/>
          <c:h val="0.95011337868480727"/>
        </c:manualLayout>
      </c:layout>
      <c:scatterChart>
        <c:scatterStyle val="lineMarker"/>
        <c:varyColors val="0"/>
        <c:ser>
          <c:idx val="3"/>
          <c:order val="0"/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MShξ!$AJ$5:$AJ$16</c:f>
              <c:numCache>
                <c:formatCode>General</c:formatCode>
                <c:ptCount val="12"/>
                <c:pt idx="0">
                  <c:v>-600</c:v>
                </c:pt>
                <c:pt idx="1">
                  <c:v>-600</c:v>
                </c:pt>
                <c:pt idx="2">
                  <c:v>-244.6687345156283</c:v>
                </c:pt>
                <c:pt idx="3">
                  <c:v>-239.6687345156283</c:v>
                </c:pt>
                <c:pt idx="4">
                  <c:v>-92.94974491562752</c:v>
                </c:pt>
                <c:pt idx="5">
                  <c:v>-87.94974491562752</c:v>
                </c:pt>
                <c:pt idx="6">
                  <c:v>87.94974491562752</c:v>
                </c:pt>
                <c:pt idx="7">
                  <c:v>92.94974491562752</c:v>
                </c:pt>
                <c:pt idx="8">
                  <c:v>239.6687345156283</c:v>
                </c:pt>
                <c:pt idx="9">
                  <c:v>244.6687345156283</c:v>
                </c:pt>
                <c:pt idx="10">
                  <c:v>600</c:v>
                </c:pt>
                <c:pt idx="11">
                  <c:v>600</c:v>
                </c:pt>
              </c:numCache>
            </c:numRef>
          </c:xVal>
          <c:yVal>
            <c:numRef>
              <c:f>MShξ!$AK$5:$AK$16</c:f>
              <c:numCache>
                <c:formatCode>General</c:formatCode>
                <c:ptCount val="12"/>
                <c:pt idx="0">
                  <c:v>100</c:v>
                </c:pt>
                <c:pt idx="1">
                  <c:v>110</c:v>
                </c:pt>
                <c:pt idx="2">
                  <c:v>110</c:v>
                </c:pt>
                <c:pt idx="3">
                  <c:v>150</c:v>
                </c:pt>
                <c:pt idx="4">
                  <c:v>150</c:v>
                </c:pt>
                <c:pt idx="5">
                  <c:v>110</c:v>
                </c:pt>
                <c:pt idx="6">
                  <c:v>110</c:v>
                </c:pt>
                <c:pt idx="7">
                  <c:v>150</c:v>
                </c:pt>
                <c:pt idx="8">
                  <c:v>150</c:v>
                </c:pt>
                <c:pt idx="9">
                  <c:v>110</c:v>
                </c:pt>
                <c:pt idx="10">
                  <c:v>110</c:v>
                </c:pt>
                <c:pt idx="1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FE-4D2D-907F-64EFF92AE57E}"/>
            </c:ext>
          </c:extLst>
        </c:ser>
        <c:ser>
          <c:idx val="2"/>
          <c:order val="1"/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MShξ!$AG$11:$AG$15</c:f>
              <c:numCache>
                <c:formatCode>General</c:formatCode>
                <c:ptCount val="5"/>
                <c:pt idx="0">
                  <c:v>-600</c:v>
                </c:pt>
                <c:pt idx="1">
                  <c:v>-600</c:v>
                </c:pt>
                <c:pt idx="2">
                  <c:v>600</c:v>
                </c:pt>
                <c:pt idx="3">
                  <c:v>600</c:v>
                </c:pt>
                <c:pt idx="4">
                  <c:v>-600</c:v>
                </c:pt>
              </c:numCache>
            </c:numRef>
          </c:xVal>
          <c:yVal>
            <c:numRef>
              <c:f>MShξ!$AH$11:$AH$15</c:f>
              <c:numCache>
                <c:formatCode>General</c:formatCode>
                <c:ptCount val="5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BFE-4D2D-907F-64EFF92AE57E}"/>
            </c:ext>
          </c:extLst>
        </c:ser>
        <c:ser>
          <c:idx val="1"/>
          <c:order val="2"/>
          <c:spPr>
            <a:ln w="254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3"/>
            <c:marker>
              <c:symbol val="none"/>
            </c:marker>
            <c:bubble3D val="0"/>
            <c:spPr>
              <a:ln w="2540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4BFE-4D2D-907F-64EFF92AE57E}"/>
              </c:ext>
            </c:extLst>
          </c:dPt>
          <c:xVal>
            <c:numRef>
              <c:f>MShξ!$AG$5:$AG$9</c:f>
              <c:numCache>
                <c:formatCode>General</c:formatCode>
                <c:ptCount val="5"/>
                <c:pt idx="0">
                  <c:v>-600</c:v>
                </c:pt>
                <c:pt idx="1">
                  <c:v>-600</c:v>
                </c:pt>
                <c:pt idx="2">
                  <c:v>600</c:v>
                </c:pt>
                <c:pt idx="3">
                  <c:v>600</c:v>
                </c:pt>
                <c:pt idx="4">
                  <c:v>-600</c:v>
                </c:pt>
              </c:numCache>
            </c:numRef>
          </c:xVal>
          <c:yVal>
            <c:numRef>
              <c:f>MShξ!$AH$5:$AH$9</c:f>
              <c:numCache>
                <c:formatCode>General</c:formatCode>
                <c:ptCount val="5"/>
                <c:pt idx="0">
                  <c:v>-35</c:v>
                </c:pt>
                <c:pt idx="1">
                  <c:v>0</c:v>
                </c:pt>
                <c:pt idx="2">
                  <c:v>0</c:v>
                </c:pt>
                <c:pt idx="3">
                  <c:v>-35</c:v>
                </c:pt>
                <c:pt idx="4">
                  <c:v>-35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BFE-4D2D-907F-64EFF92AE57E}"/>
            </c:ext>
          </c:extLst>
        </c:ser>
        <c:ser>
          <c:idx val="0"/>
          <c:order val="3"/>
          <c:spPr>
            <a:ln w="254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MShξ!$AD$5:$AD$15</c:f>
              <c:numCache>
                <c:formatCode>General</c:formatCode>
                <c:ptCount val="11"/>
                <c:pt idx="0">
                  <c:v>-92.94974491562752</c:v>
                </c:pt>
                <c:pt idx="1">
                  <c:v>-97.94974491562752</c:v>
                </c:pt>
                <c:pt idx="2">
                  <c:v>-234.6687345156283</c:v>
                </c:pt>
                <c:pt idx="3">
                  <c:v>-239.6687345156283</c:v>
                </c:pt>
                <c:pt idx="4">
                  <c:v>-92.94974491562752</c:v>
                </c:pt>
                <c:pt idx="6">
                  <c:v>92.94974491562752</c:v>
                </c:pt>
                <c:pt idx="7">
                  <c:v>97.94974491562752</c:v>
                </c:pt>
                <c:pt idx="8">
                  <c:v>234.6687345156283</c:v>
                </c:pt>
                <c:pt idx="9">
                  <c:v>239.6687345156283</c:v>
                </c:pt>
                <c:pt idx="10">
                  <c:v>92.94974491562752</c:v>
                </c:pt>
              </c:numCache>
            </c:numRef>
          </c:xVal>
          <c:yVal>
            <c:numRef>
              <c:f>MShξ!$AE$5:$AE$15</c:f>
              <c:numCache>
                <c:formatCode>General</c:formatCode>
                <c:ptCount val="11"/>
                <c:pt idx="0">
                  <c:v>100</c:v>
                </c:pt>
                <c:pt idx="1">
                  <c:v>140</c:v>
                </c:pt>
                <c:pt idx="2">
                  <c:v>140</c:v>
                </c:pt>
                <c:pt idx="3">
                  <c:v>100</c:v>
                </c:pt>
                <c:pt idx="4">
                  <c:v>100</c:v>
                </c:pt>
                <c:pt idx="6">
                  <c:v>100</c:v>
                </c:pt>
                <c:pt idx="7">
                  <c:v>140</c:v>
                </c:pt>
                <c:pt idx="8">
                  <c:v>140</c:v>
                </c:pt>
                <c:pt idx="9">
                  <c:v>100</c:v>
                </c:pt>
                <c:pt idx="1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BFE-4D2D-907F-64EFF92AE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723840"/>
        <c:axId val="676727448"/>
      </c:scatterChart>
      <c:valAx>
        <c:axId val="676723840"/>
        <c:scaling>
          <c:orientation val="minMax"/>
          <c:max val="600"/>
          <c:min val="-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6727448"/>
        <c:crosses val="autoZero"/>
        <c:crossBetween val="midCat"/>
        <c:majorUnit val="50"/>
      </c:valAx>
      <c:valAx>
        <c:axId val="676727448"/>
        <c:scaling>
          <c:orientation val="minMax"/>
          <c:max val="20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6723840"/>
        <c:crosses val="autoZero"/>
        <c:crossBetween val="midCat"/>
        <c:majorUnit val="5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492261135235204E-2"/>
          <c:y val="3.9298370150027323E-2"/>
          <c:w val="0.95837211599182348"/>
          <c:h val="0.95011337868480727"/>
        </c:manualLayout>
      </c:layout>
      <c:scatterChart>
        <c:scatterStyle val="lineMarker"/>
        <c:varyColors val="0"/>
        <c:ser>
          <c:idx val="3"/>
          <c:order val="0"/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MShξ!$AJ$18:$AJ$29</c:f>
              <c:numCache>
                <c:formatCode>General</c:formatCode>
                <c:ptCount val="12"/>
                <c:pt idx="0">
                  <c:v>-1000</c:v>
                </c:pt>
                <c:pt idx="1">
                  <c:v>-1000</c:v>
                </c:pt>
                <c:pt idx="2">
                  <c:v>-244.6687345156283</c:v>
                </c:pt>
                <c:pt idx="3">
                  <c:v>-239.6687345156283</c:v>
                </c:pt>
                <c:pt idx="4">
                  <c:v>-92.94974491562752</c:v>
                </c:pt>
                <c:pt idx="5">
                  <c:v>-87.94974491562752</c:v>
                </c:pt>
                <c:pt idx="6">
                  <c:v>87.94974491562752</c:v>
                </c:pt>
                <c:pt idx="7">
                  <c:v>92.94974491562752</c:v>
                </c:pt>
                <c:pt idx="8">
                  <c:v>239.6687345156283</c:v>
                </c:pt>
                <c:pt idx="9">
                  <c:v>244.6687345156283</c:v>
                </c:pt>
                <c:pt idx="10">
                  <c:v>1000</c:v>
                </c:pt>
                <c:pt idx="11">
                  <c:v>1000</c:v>
                </c:pt>
              </c:numCache>
            </c:numRef>
          </c:xVal>
          <c:yVal>
            <c:numRef>
              <c:f>MShξ!$AK$18:$AK$29</c:f>
              <c:numCache>
                <c:formatCode>General</c:formatCode>
                <c:ptCount val="12"/>
                <c:pt idx="0">
                  <c:v>100</c:v>
                </c:pt>
                <c:pt idx="1">
                  <c:v>110</c:v>
                </c:pt>
                <c:pt idx="2">
                  <c:v>110</c:v>
                </c:pt>
                <c:pt idx="3">
                  <c:v>150</c:v>
                </c:pt>
                <c:pt idx="4">
                  <c:v>150</c:v>
                </c:pt>
                <c:pt idx="5">
                  <c:v>110</c:v>
                </c:pt>
                <c:pt idx="6">
                  <c:v>110</c:v>
                </c:pt>
                <c:pt idx="7">
                  <c:v>150</c:v>
                </c:pt>
                <c:pt idx="8">
                  <c:v>150</c:v>
                </c:pt>
                <c:pt idx="9">
                  <c:v>110</c:v>
                </c:pt>
                <c:pt idx="10">
                  <c:v>110</c:v>
                </c:pt>
                <c:pt idx="1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12A-423E-8698-7692C2E95683}"/>
            </c:ext>
          </c:extLst>
        </c:ser>
        <c:ser>
          <c:idx val="2"/>
          <c:order val="1"/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MShξ!$AG$24:$AG$28</c:f>
              <c:numCache>
                <c:formatCode>General</c:formatCode>
                <c:ptCount val="5"/>
                <c:pt idx="0">
                  <c:v>-1000</c:v>
                </c:pt>
                <c:pt idx="1">
                  <c:v>-1000</c:v>
                </c:pt>
                <c:pt idx="2">
                  <c:v>1000</c:v>
                </c:pt>
                <c:pt idx="3">
                  <c:v>1000</c:v>
                </c:pt>
                <c:pt idx="4">
                  <c:v>-1000</c:v>
                </c:pt>
              </c:numCache>
            </c:numRef>
          </c:xVal>
          <c:yVal>
            <c:numRef>
              <c:f>MShξ!$AH$24:$AH$28</c:f>
              <c:numCache>
                <c:formatCode>General</c:formatCode>
                <c:ptCount val="5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12A-423E-8698-7692C2E95683}"/>
            </c:ext>
          </c:extLst>
        </c:ser>
        <c:ser>
          <c:idx val="1"/>
          <c:order val="2"/>
          <c:spPr>
            <a:ln w="254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3"/>
            <c:marker>
              <c:symbol val="none"/>
            </c:marker>
            <c:bubble3D val="0"/>
            <c:spPr>
              <a:ln w="2540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B12A-423E-8698-7692C2E95683}"/>
              </c:ext>
            </c:extLst>
          </c:dPt>
          <c:xVal>
            <c:numRef>
              <c:f>MShξ!$AG$18:$AG$22</c:f>
              <c:numCache>
                <c:formatCode>General</c:formatCode>
                <c:ptCount val="5"/>
                <c:pt idx="0">
                  <c:v>-1000</c:v>
                </c:pt>
                <c:pt idx="1">
                  <c:v>-1000</c:v>
                </c:pt>
                <c:pt idx="2">
                  <c:v>1000</c:v>
                </c:pt>
                <c:pt idx="3">
                  <c:v>1000</c:v>
                </c:pt>
                <c:pt idx="4">
                  <c:v>-1000</c:v>
                </c:pt>
              </c:numCache>
            </c:numRef>
          </c:xVal>
          <c:yVal>
            <c:numRef>
              <c:f>MShξ!$AH$18:$AH$22</c:f>
              <c:numCache>
                <c:formatCode>General</c:formatCode>
                <c:ptCount val="5"/>
                <c:pt idx="0">
                  <c:v>-35</c:v>
                </c:pt>
                <c:pt idx="1">
                  <c:v>0</c:v>
                </c:pt>
                <c:pt idx="2">
                  <c:v>0</c:v>
                </c:pt>
                <c:pt idx="3">
                  <c:v>-35</c:v>
                </c:pt>
                <c:pt idx="4">
                  <c:v>-35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12A-423E-8698-7692C2E95683}"/>
            </c:ext>
          </c:extLst>
        </c:ser>
        <c:ser>
          <c:idx val="0"/>
          <c:order val="3"/>
          <c:spPr>
            <a:ln w="254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MShξ!$AD$5:$AD$15</c:f>
              <c:numCache>
                <c:formatCode>General</c:formatCode>
                <c:ptCount val="11"/>
                <c:pt idx="0">
                  <c:v>-92.94974491562752</c:v>
                </c:pt>
                <c:pt idx="1">
                  <c:v>-97.94974491562752</c:v>
                </c:pt>
                <c:pt idx="2">
                  <c:v>-234.6687345156283</c:v>
                </c:pt>
                <c:pt idx="3">
                  <c:v>-239.6687345156283</c:v>
                </c:pt>
                <c:pt idx="4">
                  <c:v>-92.94974491562752</c:v>
                </c:pt>
                <c:pt idx="6">
                  <c:v>92.94974491562752</c:v>
                </c:pt>
                <c:pt idx="7">
                  <c:v>97.94974491562752</c:v>
                </c:pt>
                <c:pt idx="8">
                  <c:v>234.6687345156283</c:v>
                </c:pt>
                <c:pt idx="9">
                  <c:v>239.6687345156283</c:v>
                </c:pt>
                <c:pt idx="10">
                  <c:v>92.94974491562752</c:v>
                </c:pt>
              </c:numCache>
            </c:numRef>
          </c:xVal>
          <c:yVal>
            <c:numRef>
              <c:f>MShξ!$AE$5:$AE$15</c:f>
              <c:numCache>
                <c:formatCode>General</c:formatCode>
                <c:ptCount val="11"/>
                <c:pt idx="0">
                  <c:v>100</c:v>
                </c:pt>
                <c:pt idx="1">
                  <c:v>140</c:v>
                </c:pt>
                <c:pt idx="2">
                  <c:v>140</c:v>
                </c:pt>
                <c:pt idx="3">
                  <c:v>100</c:v>
                </c:pt>
                <c:pt idx="4">
                  <c:v>100</c:v>
                </c:pt>
                <c:pt idx="6">
                  <c:v>100</c:v>
                </c:pt>
                <c:pt idx="7">
                  <c:v>140</c:v>
                </c:pt>
                <c:pt idx="8">
                  <c:v>140</c:v>
                </c:pt>
                <c:pt idx="9">
                  <c:v>100</c:v>
                </c:pt>
                <c:pt idx="1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12A-423E-8698-7692C2E95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723840"/>
        <c:axId val="676727448"/>
      </c:scatterChart>
      <c:valAx>
        <c:axId val="676723840"/>
        <c:scaling>
          <c:orientation val="minMax"/>
          <c:max val="1000"/>
          <c:min val="-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6727448"/>
        <c:crosses val="autoZero"/>
        <c:crossBetween val="midCat"/>
        <c:majorUnit val="50"/>
      </c:valAx>
      <c:valAx>
        <c:axId val="676727448"/>
        <c:scaling>
          <c:orientation val="minMax"/>
          <c:max val="30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6723840"/>
        <c:crosses val="autoZero"/>
        <c:crossBetween val="midCat"/>
        <c:majorUnit val="5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504104254086808E-2"/>
          <c:y val="1.8140589569160998E-2"/>
          <c:w val="0.95837211599182348"/>
          <c:h val="0.95011337868480727"/>
        </c:manualLayout>
      </c:layout>
      <c:scatterChart>
        <c:scatterStyle val="lineMarker"/>
        <c:varyColors val="0"/>
        <c:ser>
          <c:idx val="3"/>
          <c:order val="0"/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MShξ!$AJ$31:$AJ$42</c:f>
              <c:numCache>
                <c:formatCode>General</c:formatCode>
                <c:ptCount val="12"/>
                <c:pt idx="0">
                  <c:v>-1400</c:v>
                </c:pt>
                <c:pt idx="1">
                  <c:v>-1400</c:v>
                </c:pt>
                <c:pt idx="2">
                  <c:v>-244.6687345156283</c:v>
                </c:pt>
                <c:pt idx="3">
                  <c:v>-239.6687345156283</c:v>
                </c:pt>
                <c:pt idx="4">
                  <c:v>-92.94974491562752</c:v>
                </c:pt>
                <c:pt idx="5">
                  <c:v>-87.94974491562752</c:v>
                </c:pt>
                <c:pt idx="6">
                  <c:v>87.94974491562752</c:v>
                </c:pt>
                <c:pt idx="7">
                  <c:v>92.94974491562752</c:v>
                </c:pt>
                <c:pt idx="8">
                  <c:v>239.6687345156283</c:v>
                </c:pt>
                <c:pt idx="9">
                  <c:v>244.6687345156283</c:v>
                </c:pt>
                <c:pt idx="10">
                  <c:v>1400</c:v>
                </c:pt>
                <c:pt idx="11">
                  <c:v>1400</c:v>
                </c:pt>
              </c:numCache>
            </c:numRef>
          </c:xVal>
          <c:yVal>
            <c:numRef>
              <c:f>MShξ!$AK$31:$AK$42</c:f>
              <c:numCache>
                <c:formatCode>General</c:formatCode>
                <c:ptCount val="12"/>
                <c:pt idx="0">
                  <c:v>100</c:v>
                </c:pt>
                <c:pt idx="1">
                  <c:v>110</c:v>
                </c:pt>
                <c:pt idx="2">
                  <c:v>110</c:v>
                </c:pt>
                <c:pt idx="3">
                  <c:v>150</c:v>
                </c:pt>
                <c:pt idx="4">
                  <c:v>150</c:v>
                </c:pt>
                <c:pt idx="5">
                  <c:v>110</c:v>
                </c:pt>
                <c:pt idx="6">
                  <c:v>110</c:v>
                </c:pt>
                <c:pt idx="7">
                  <c:v>150</c:v>
                </c:pt>
                <c:pt idx="8">
                  <c:v>150</c:v>
                </c:pt>
                <c:pt idx="9">
                  <c:v>110</c:v>
                </c:pt>
                <c:pt idx="10">
                  <c:v>110</c:v>
                </c:pt>
                <c:pt idx="1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FD-459A-A2C8-987FA31B8646}"/>
            </c:ext>
          </c:extLst>
        </c:ser>
        <c:ser>
          <c:idx val="2"/>
          <c:order val="1"/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MShξ!$AG$37:$AG$41</c:f>
              <c:numCache>
                <c:formatCode>General</c:formatCode>
                <c:ptCount val="5"/>
                <c:pt idx="0">
                  <c:v>-1400</c:v>
                </c:pt>
                <c:pt idx="1">
                  <c:v>-1400</c:v>
                </c:pt>
                <c:pt idx="2">
                  <c:v>1400</c:v>
                </c:pt>
                <c:pt idx="3">
                  <c:v>1400</c:v>
                </c:pt>
                <c:pt idx="4">
                  <c:v>-1400</c:v>
                </c:pt>
              </c:numCache>
            </c:numRef>
          </c:xVal>
          <c:yVal>
            <c:numRef>
              <c:f>MShξ!$AH$37:$AH$41</c:f>
              <c:numCache>
                <c:formatCode>General</c:formatCode>
                <c:ptCount val="5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0FD-459A-A2C8-987FA31B8646}"/>
            </c:ext>
          </c:extLst>
        </c:ser>
        <c:ser>
          <c:idx val="0"/>
          <c:order val="2"/>
          <c:spPr>
            <a:ln w="254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MShξ!$AD$5:$AD$15</c:f>
              <c:numCache>
                <c:formatCode>General</c:formatCode>
                <c:ptCount val="11"/>
                <c:pt idx="0">
                  <c:v>-92.94974491562752</c:v>
                </c:pt>
                <c:pt idx="1">
                  <c:v>-97.94974491562752</c:v>
                </c:pt>
                <c:pt idx="2">
                  <c:v>-234.6687345156283</c:v>
                </c:pt>
                <c:pt idx="3">
                  <c:v>-239.6687345156283</c:v>
                </c:pt>
                <c:pt idx="4">
                  <c:v>-92.94974491562752</c:v>
                </c:pt>
                <c:pt idx="6">
                  <c:v>92.94974491562752</c:v>
                </c:pt>
                <c:pt idx="7">
                  <c:v>97.94974491562752</c:v>
                </c:pt>
                <c:pt idx="8">
                  <c:v>234.6687345156283</c:v>
                </c:pt>
                <c:pt idx="9">
                  <c:v>239.6687345156283</c:v>
                </c:pt>
                <c:pt idx="10">
                  <c:v>92.94974491562752</c:v>
                </c:pt>
              </c:numCache>
            </c:numRef>
          </c:xVal>
          <c:yVal>
            <c:numRef>
              <c:f>MShξ!$AE$5:$AE$15</c:f>
              <c:numCache>
                <c:formatCode>General</c:formatCode>
                <c:ptCount val="11"/>
                <c:pt idx="0">
                  <c:v>100</c:v>
                </c:pt>
                <c:pt idx="1">
                  <c:v>140</c:v>
                </c:pt>
                <c:pt idx="2">
                  <c:v>140</c:v>
                </c:pt>
                <c:pt idx="3">
                  <c:v>100</c:v>
                </c:pt>
                <c:pt idx="4">
                  <c:v>100</c:v>
                </c:pt>
                <c:pt idx="6">
                  <c:v>100</c:v>
                </c:pt>
                <c:pt idx="7">
                  <c:v>140</c:v>
                </c:pt>
                <c:pt idx="8">
                  <c:v>140</c:v>
                </c:pt>
                <c:pt idx="9">
                  <c:v>100</c:v>
                </c:pt>
                <c:pt idx="1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0FD-459A-A2C8-987FA31B8646}"/>
            </c:ext>
          </c:extLst>
        </c:ser>
        <c:ser>
          <c:idx val="1"/>
          <c:order val="3"/>
          <c:spPr>
            <a:ln w="254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3"/>
            <c:marker>
              <c:symbol val="none"/>
            </c:marker>
            <c:bubble3D val="0"/>
            <c:spPr>
              <a:ln w="2540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40FD-459A-A2C8-987FA31B8646}"/>
              </c:ext>
            </c:extLst>
          </c:dPt>
          <c:xVal>
            <c:numRef>
              <c:f>MShξ!$AG$31:$AG$35</c:f>
              <c:numCache>
                <c:formatCode>General</c:formatCode>
                <c:ptCount val="5"/>
                <c:pt idx="0">
                  <c:v>-1400</c:v>
                </c:pt>
                <c:pt idx="1">
                  <c:v>-1400</c:v>
                </c:pt>
                <c:pt idx="2">
                  <c:v>1400</c:v>
                </c:pt>
                <c:pt idx="3">
                  <c:v>1400</c:v>
                </c:pt>
                <c:pt idx="4">
                  <c:v>-1400</c:v>
                </c:pt>
              </c:numCache>
            </c:numRef>
          </c:xVal>
          <c:yVal>
            <c:numRef>
              <c:f>MShξ!$AH$31:$AH$35</c:f>
              <c:numCache>
                <c:formatCode>General</c:formatCode>
                <c:ptCount val="5"/>
                <c:pt idx="0">
                  <c:v>-35</c:v>
                </c:pt>
                <c:pt idx="1">
                  <c:v>0</c:v>
                </c:pt>
                <c:pt idx="2">
                  <c:v>0</c:v>
                </c:pt>
                <c:pt idx="3">
                  <c:v>-35</c:v>
                </c:pt>
                <c:pt idx="4">
                  <c:v>-35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0FD-459A-A2C8-987FA31B8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723840"/>
        <c:axId val="676727448"/>
      </c:scatterChart>
      <c:valAx>
        <c:axId val="676723840"/>
        <c:scaling>
          <c:orientation val="minMax"/>
          <c:max val="1400"/>
          <c:min val="-1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6727448"/>
        <c:crosses val="autoZero"/>
        <c:crossBetween val="midCat"/>
        <c:majorUnit val="50"/>
      </c:valAx>
      <c:valAx>
        <c:axId val="676727448"/>
        <c:scaling>
          <c:orientation val="minMax"/>
          <c:max val="40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6723840"/>
        <c:crosses val="autoZero"/>
        <c:crossBetween val="midCat"/>
        <c:majorUnit val="5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ST矩形hξ!$AN$16:$AN$20</c:f>
              <c:numCache>
                <c:formatCode>General</c:formatCode>
                <c:ptCount val="5"/>
                <c:pt idx="0">
                  <c:v>-1000</c:v>
                </c:pt>
                <c:pt idx="1">
                  <c:v>-1000</c:v>
                </c:pt>
                <c:pt idx="2">
                  <c:v>1000</c:v>
                </c:pt>
                <c:pt idx="3">
                  <c:v>1000</c:v>
                </c:pt>
                <c:pt idx="4">
                  <c:v>-1000</c:v>
                </c:pt>
              </c:numCache>
            </c:numRef>
          </c:xVal>
          <c:yVal>
            <c:numRef>
              <c:f>ST矩形hξ!$AO$16:$AO$20</c:f>
              <c:numCache>
                <c:formatCode>General</c:formatCode>
                <c:ptCount val="5"/>
                <c:pt idx="0">
                  <c:v>0</c:v>
                </c:pt>
                <c:pt idx="1">
                  <c:v>1230</c:v>
                </c:pt>
                <c:pt idx="2">
                  <c:v>1230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7D-448D-84C7-BB3AE87ED374}"/>
            </c:ext>
          </c:extLst>
        </c:ser>
        <c:ser>
          <c:idx val="1"/>
          <c:order val="1"/>
          <c:spPr>
            <a:ln w="254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ST矩形hξ!$AN$4:$AN$14</c:f>
              <c:numCache>
                <c:formatCode>General</c:formatCode>
                <c:ptCount val="11"/>
                <c:pt idx="0">
                  <c:v>-1000</c:v>
                </c:pt>
                <c:pt idx="1">
                  <c:v>-1000</c:v>
                </c:pt>
                <c:pt idx="2">
                  <c:v>1000</c:v>
                </c:pt>
                <c:pt idx="3">
                  <c:v>1000</c:v>
                </c:pt>
                <c:pt idx="4">
                  <c:v>-1000</c:v>
                </c:pt>
                <c:pt idx="6">
                  <c:v>-1000</c:v>
                </c:pt>
                <c:pt idx="7">
                  <c:v>-1000</c:v>
                </c:pt>
                <c:pt idx="8">
                  <c:v>1000</c:v>
                </c:pt>
                <c:pt idx="9">
                  <c:v>1000</c:v>
                </c:pt>
                <c:pt idx="10">
                  <c:v>-1000</c:v>
                </c:pt>
              </c:numCache>
            </c:numRef>
          </c:xVal>
          <c:yVal>
            <c:numRef>
              <c:f>ST矩形hξ!$AO$4:$AO$14</c:f>
              <c:numCache>
                <c:formatCode>General</c:formatCode>
                <c:ptCount val="11"/>
                <c:pt idx="0">
                  <c:v>1265</c:v>
                </c:pt>
                <c:pt idx="1">
                  <c:v>1230</c:v>
                </c:pt>
                <c:pt idx="2">
                  <c:v>1230</c:v>
                </c:pt>
                <c:pt idx="3">
                  <c:v>1265</c:v>
                </c:pt>
                <c:pt idx="4">
                  <c:v>1265</c:v>
                </c:pt>
                <c:pt idx="6">
                  <c:v>-35</c:v>
                </c:pt>
                <c:pt idx="7">
                  <c:v>0</c:v>
                </c:pt>
                <c:pt idx="8">
                  <c:v>0</c:v>
                </c:pt>
                <c:pt idx="9">
                  <c:v>-35</c:v>
                </c:pt>
                <c:pt idx="10">
                  <c:v>-35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E7D-448D-84C7-BB3AE87ED374}"/>
            </c:ext>
          </c:extLst>
        </c:ser>
        <c:ser>
          <c:idx val="0"/>
          <c:order val="2"/>
          <c:spPr>
            <a:ln w="254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ST矩形hξ!$AK$10:$AK$20</c:f>
              <c:numCache>
                <c:formatCode>General</c:formatCode>
                <c:ptCount val="11"/>
                <c:pt idx="0">
                  <c:v>-105.62286116696697</c:v>
                </c:pt>
                <c:pt idx="1">
                  <c:v>-105.62286116696697</c:v>
                </c:pt>
                <c:pt idx="2">
                  <c:v>-218.92604256696671</c:v>
                </c:pt>
                <c:pt idx="3">
                  <c:v>-218.92604256696671</c:v>
                </c:pt>
                <c:pt idx="4">
                  <c:v>-105.62286116696697</c:v>
                </c:pt>
                <c:pt idx="6">
                  <c:v>105.62286116696697</c:v>
                </c:pt>
                <c:pt idx="7">
                  <c:v>105.62286116696697</c:v>
                </c:pt>
                <c:pt idx="8">
                  <c:v>218.92604256696671</c:v>
                </c:pt>
                <c:pt idx="9">
                  <c:v>218.92604256696671</c:v>
                </c:pt>
                <c:pt idx="10">
                  <c:v>105.62286116696697</c:v>
                </c:pt>
              </c:numCache>
            </c:numRef>
          </c:xVal>
          <c:yVal>
            <c:numRef>
              <c:f>ST矩形hξ!$AL$10:$AL$20</c:f>
              <c:numCache>
                <c:formatCode>General</c:formatCode>
                <c:ptCount val="11"/>
                <c:pt idx="0">
                  <c:v>100</c:v>
                </c:pt>
                <c:pt idx="1">
                  <c:v>118</c:v>
                </c:pt>
                <c:pt idx="2">
                  <c:v>118</c:v>
                </c:pt>
                <c:pt idx="3">
                  <c:v>100</c:v>
                </c:pt>
                <c:pt idx="4">
                  <c:v>100</c:v>
                </c:pt>
                <c:pt idx="6">
                  <c:v>100</c:v>
                </c:pt>
                <c:pt idx="7">
                  <c:v>118</c:v>
                </c:pt>
                <c:pt idx="8">
                  <c:v>118</c:v>
                </c:pt>
                <c:pt idx="9">
                  <c:v>100</c:v>
                </c:pt>
                <c:pt idx="1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E7D-448D-84C7-BB3AE87ED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723840"/>
        <c:axId val="676727448"/>
      </c:scatterChart>
      <c:valAx>
        <c:axId val="676723840"/>
        <c:scaling>
          <c:orientation val="minMax"/>
          <c:max val="1000"/>
          <c:min val="-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6727448"/>
        <c:crosses val="autoZero"/>
        <c:crossBetween val="midCat"/>
        <c:majorUnit val="50"/>
      </c:valAx>
      <c:valAx>
        <c:axId val="676727448"/>
        <c:scaling>
          <c:orientation val="minMax"/>
          <c:max val="140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76723840"/>
        <c:crosses val="autoZero"/>
        <c:crossBetween val="midCat"/>
        <c:majorUnit val="5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ST矩形hξ!$A$2:$A$13</c:f>
              <c:numCache>
                <c:formatCode>General</c:formatCode>
                <c:ptCount val="12"/>
                <c:pt idx="0">
                  <c:v>200</c:v>
                </c:pt>
                <c:pt idx="1">
                  <c:v>250</c:v>
                </c:pt>
                <c:pt idx="2">
                  <c:v>300</c:v>
                </c:pt>
                <c:pt idx="3">
                  <c:v>350</c:v>
                </c:pt>
                <c:pt idx="4">
                  <c:v>400</c:v>
                </c:pt>
                <c:pt idx="5">
                  <c:v>450</c:v>
                </c:pt>
                <c:pt idx="6">
                  <c:v>500</c:v>
                </c:pt>
                <c:pt idx="7">
                  <c:v>600</c:v>
                </c:pt>
                <c:pt idx="8">
                  <c:v>700</c:v>
                </c:pt>
                <c:pt idx="9">
                  <c:v>800</c:v>
                </c:pt>
                <c:pt idx="10">
                  <c:v>1000</c:v>
                </c:pt>
                <c:pt idx="11">
                  <c:v>1230</c:v>
                </c:pt>
              </c:numCache>
            </c:numRef>
          </c:xVal>
          <c:yVal>
            <c:numRef>
              <c:f>ST矩形hξ!$E$2:$E$13</c:f>
              <c:numCache>
                <c:formatCode>General</c:formatCode>
                <c:ptCount val="12"/>
                <c:pt idx="0">
                  <c:v>54.82108399224596</c:v>
                </c:pt>
                <c:pt idx="1">
                  <c:v>54.812234057324957</c:v>
                </c:pt>
                <c:pt idx="2">
                  <c:v>54.826469493878172</c:v>
                </c:pt>
                <c:pt idx="3">
                  <c:v>54.836642239149192</c:v>
                </c:pt>
                <c:pt idx="4">
                  <c:v>54.846887108220528</c:v>
                </c:pt>
                <c:pt idx="5">
                  <c:v>54.84172894737987</c:v>
                </c:pt>
                <c:pt idx="6">
                  <c:v>54.84976758619171</c:v>
                </c:pt>
                <c:pt idx="7">
                  <c:v>54.860161268079736</c:v>
                </c:pt>
                <c:pt idx="8">
                  <c:v>54.866545567220065</c:v>
                </c:pt>
                <c:pt idx="9">
                  <c:v>54.871702143946067</c:v>
                </c:pt>
                <c:pt idx="10">
                  <c:v>54.878139579419638</c:v>
                </c:pt>
                <c:pt idx="11">
                  <c:v>54.882951006907547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F07-4E7D-889A-726DD2D36783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ST矩形hξ!$A$2:$A$13</c:f>
              <c:numCache>
                <c:formatCode>General</c:formatCode>
                <c:ptCount val="12"/>
                <c:pt idx="0">
                  <c:v>200</c:v>
                </c:pt>
                <c:pt idx="1">
                  <c:v>250</c:v>
                </c:pt>
                <c:pt idx="2">
                  <c:v>300</c:v>
                </c:pt>
                <c:pt idx="3">
                  <c:v>350</c:v>
                </c:pt>
                <c:pt idx="4">
                  <c:v>400</c:v>
                </c:pt>
                <c:pt idx="5">
                  <c:v>450</c:v>
                </c:pt>
                <c:pt idx="6">
                  <c:v>500</c:v>
                </c:pt>
                <c:pt idx="7">
                  <c:v>600</c:v>
                </c:pt>
                <c:pt idx="8">
                  <c:v>700</c:v>
                </c:pt>
                <c:pt idx="9">
                  <c:v>800</c:v>
                </c:pt>
                <c:pt idx="10">
                  <c:v>1000</c:v>
                </c:pt>
                <c:pt idx="11">
                  <c:v>1230</c:v>
                </c:pt>
              </c:numCache>
            </c:numRef>
          </c:xVal>
          <c:yVal>
            <c:numRef>
              <c:f>ST矩形hξ!$F$2:$F$13</c:f>
              <c:numCache>
                <c:formatCode>General</c:formatCode>
                <c:ptCount val="12"/>
                <c:pt idx="0">
                  <c:v>44.853762820190205</c:v>
                </c:pt>
                <c:pt idx="1">
                  <c:v>44.846538282621211</c:v>
                </c:pt>
                <c:pt idx="2">
                  <c:v>44.858201177208691</c:v>
                </c:pt>
                <c:pt idx="3">
                  <c:v>44.86641475009003</c:v>
                </c:pt>
                <c:pt idx="4">
                  <c:v>44.874775846214774</c:v>
                </c:pt>
                <c:pt idx="5">
                  <c:v>44.87053089711209</c:v>
                </c:pt>
                <c:pt idx="6">
                  <c:v>44.87711244274594</c:v>
                </c:pt>
                <c:pt idx="7">
                  <c:v>44.885696744004122</c:v>
                </c:pt>
                <c:pt idx="8">
                  <c:v>44.890994015320572</c:v>
                </c:pt>
                <c:pt idx="9">
                  <c:v>44.895259553541138</c:v>
                </c:pt>
                <c:pt idx="10">
                  <c:v>44.90053309314996</c:v>
                </c:pt>
                <c:pt idx="11">
                  <c:v>44.904516458124832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C54-4CA6-8A74-046A86AAD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7200008"/>
        <c:axId val="877200664"/>
      </c:scatterChart>
      <c:valAx>
        <c:axId val="877200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7200664"/>
        <c:crosses val="autoZero"/>
        <c:crossBetween val="midCat"/>
      </c:valAx>
      <c:valAx>
        <c:axId val="877200664"/>
        <c:scaling>
          <c:orientation val="minMax"/>
          <c:min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7200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457200</xdr:colOff>
      <xdr:row>29</xdr:row>
      <xdr:rowOff>57150</xdr:rowOff>
    </xdr:from>
    <xdr:to>
      <xdr:col>10</xdr:col>
      <xdr:colOff>18607</xdr:colOff>
      <xdr:row>58</xdr:row>
      <xdr:rowOff>115189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9F32F07-760C-4AE3-8C80-87ECA60C4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1275" y="6096000"/>
          <a:ext cx="3676207" cy="5858764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285750</xdr:colOff>
      <xdr:row>61</xdr:row>
      <xdr:rowOff>47625</xdr:rowOff>
    </xdr:from>
    <xdr:to>
      <xdr:col>10</xdr:col>
      <xdr:colOff>75836</xdr:colOff>
      <xdr:row>69</xdr:row>
      <xdr:rowOff>81295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144ED729-4A53-4A30-BA6E-390FBE02E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24050" y="12487275"/>
          <a:ext cx="4590686" cy="1633870"/>
        </a:xfrm>
        <a:prstGeom prst="rect">
          <a:avLst/>
        </a:prstGeom>
      </xdr:spPr>
    </xdr:pic>
    <xdr:clientData/>
  </xdr:twoCellAnchor>
  <xdr:twoCellAnchor editAs="oneCell">
    <xdr:from>
      <xdr:col>2</xdr:col>
      <xdr:colOff>1038225</xdr:colOff>
      <xdr:row>73</xdr:row>
      <xdr:rowOff>19050</xdr:rowOff>
    </xdr:from>
    <xdr:to>
      <xdr:col>10</xdr:col>
      <xdr:colOff>119312</xdr:colOff>
      <xdr:row>89</xdr:row>
      <xdr:rowOff>177837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EF3DF0BE-F0E8-4EA7-AC5E-65112F34C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85900" y="14859000"/>
          <a:ext cx="5072312" cy="33591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4</xdr:row>
      <xdr:rowOff>47624</xdr:rowOff>
    </xdr:from>
    <xdr:to>
      <xdr:col>22</xdr:col>
      <xdr:colOff>337859</xdr:colOff>
      <xdr:row>15</xdr:row>
      <xdr:rowOff>38099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57B445E-9816-44F9-A9F6-0EF1AC1B80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466725</xdr:colOff>
      <xdr:row>15</xdr:row>
      <xdr:rowOff>85724</xdr:rowOff>
    </xdr:from>
    <xdr:to>
      <xdr:col>22</xdr:col>
      <xdr:colOff>452159</xdr:colOff>
      <xdr:row>28</xdr:row>
      <xdr:rowOff>19050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2B0EB9C-8C8C-448F-8B16-F1B25B0DD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476250</xdr:colOff>
      <xdr:row>28</xdr:row>
      <xdr:rowOff>171449</xdr:rowOff>
    </xdr:from>
    <xdr:to>
      <xdr:col>22</xdr:col>
      <xdr:colOff>461684</xdr:colOff>
      <xdr:row>40</xdr:row>
      <xdr:rowOff>47624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E75BEE13-27DB-4FB7-B282-0B8AD5904F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4</xdr:row>
      <xdr:rowOff>219075</xdr:rowOff>
    </xdr:from>
    <xdr:to>
      <xdr:col>18</xdr:col>
      <xdr:colOff>257175</xdr:colOff>
      <xdr:row>36</xdr:row>
      <xdr:rowOff>19050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FDEE31A-11F4-46A0-A608-62E8588C2C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233362</xdr:colOff>
      <xdr:row>65</xdr:row>
      <xdr:rowOff>80962</xdr:rowOff>
    </xdr:from>
    <xdr:to>
      <xdr:col>14</xdr:col>
      <xdr:colOff>150637</xdr:colOff>
      <xdr:row>89</xdr:row>
      <xdr:rowOff>57562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B7B712D-FBAE-46B1-B3A6-E3AFAB5007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suiy@wondernet.ne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95C46-BADF-4D63-88F0-0865F8D9F997}">
  <dimension ref="B1:T107"/>
  <sheetViews>
    <sheetView showGridLines="0" showRowColHeaders="0" tabSelected="1" workbookViewId="0">
      <selection activeCell="O94" sqref="O94"/>
    </sheetView>
  </sheetViews>
  <sheetFormatPr defaultRowHeight="15.75" x14ac:dyDescent="0.25"/>
  <cols>
    <col min="1" max="1" width="2.625" style="11" customWidth="1"/>
    <col min="2" max="2" width="4.75" style="11" customWidth="1"/>
    <col min="3" max="3" width="15.625" style="11" customWidth="1"/>
    <col min="4" max="16384" width="9" style="11"/>
  </cols>
  <sheetData>
    <row r="1" spans="2:20" ht="19.5" x14ac:dyDescent="0.25">
      <c r="B1" s="19" t="s">
        <v>140</v>
      </c>
    </row>
    <row r="3" spans="2:20" x14ac:dyDescent="0.25">
      <c r="B3" s="11" t="s">
        <v>97</v>
      </c>
    </row>
    <row r="4" spans="2:20" x14ac:dyDescent="0.25">
      <c r="C4" s="11" t="s">
        <v>99</v>
      </c>
      <c r="D4" s="11" t="s">
        <v>102</v>
      </c>
    </row>
    <row r="5" spans="2:20" x14ac:dyDescent="0.25">
      <c r="C5" s="11" t="s">
        <v>98</v>
      </c>
      <c r="D5" s="11" t="s">
        <v>103</v>
      </c>
    </row>
    <row r="6" spans="2:20" x14ac:dyDescent="0.25">
      <c r="C6" s="11" t="s">
        <v>100</v>
      </c>
      <c r="D6" s="15">
        <v>4.7</v>
      </c>
    </row>
    <row r="7" spans="2:20" x14ac:dyDescent="0.25">
      <c r="C7" s="11" t="s">
        <v>101</v>
      </c>
      <c r="D7" s="11" t="s">
        <v>104</v>
      </c>
    </row>
    <row r="8" spans="2:20" x14ac:dyDescent="0.25">
      <c r="D8" s="11" t="s">
        <v>115</v>
      </c>
    </row>
    <row r="9" spans="2:20" x14ac:dyDescent="0.25">
      <c r="C9" s="11" t="s">
        <v>105</v>
      </c>
      <c r="D9" s="11" t="s">
        <v>106</v>
      </c>
    </row>
    <row r="10" spans="2:20" x14ac:dyDescent="0.25">
      <c r="C10" s="11" t="s">
        <v>109</v>
      </c>
      <c r="D10" s="11" t="s">
        <v>110</v>
      </c>
    </row>
    <row r="11" spans="2:20" x14ac:dyDescent="0.25">
      <c r="C11" s="11" t="s">
        <v>111</v>
      </c>
      <c r="D11" s="11" t="s">
        <v>112</v>
      </c>
      <c r="S11" s="12"/>
      <c r="T11" s="16"/>
    </row>
    <row r="12" spans="2:20" x14ac:dyDescent="0.25">
      <c r="S12" s="12"/>
      <c r="T12" s="12"/>
    </row>
    <row r="13" spans="2:20" x14ac:dyDescent="0.25">
      <c r="B13" s="11" t="s">
        <v>107</v>
      </c>
      <c r="S13" s="12"/>
      <c r="T13" s="12"/>
    </row>
    <row r="14" spans="2:20" x14ac:dyDescent="0.25">
      <c r="C14" s="11" t="s">
        <v>108</v>
      </c>
      <c r="D14" s="11" t="s">
        <v>150</v>
      </c>
      <c r="S14" s="12"/>
      <c r="T14" s="12"/>
    </row>
    <row r="15" spans="2:20" x14ac:dyDescent="0.25">
      <c r="D15" s="11" t="s">
        <v>123</v>
      </c>
      <c r="S15" s="12"/>
      <c r="T15" s="12"/>
    </row>
    <row r="16" spans="2:20" x14ac:dyDescent="0.25">
      <c r="C16" s="11" t="s">
        <v>113</v>
      </c>
      <c r="D16" s="11" t="s">
        <v>151</v>
      </c>
      <c r="S16" s="12"/>
      <c r="T16" s="12"/>
    </row>
    <row r="17" spans="2:20" ht="15.75" customHeight="1" x14ac:dyDescent="0.25">
      <c r="D17" s="15" t="s">
        <v>152</v>
      </c>
      <c r="S17" s="12"/>
      <c r="T17" s="12"/>
    </row>
    <row r="18" spans="2:20" x14ac:dyDescent="0.25">
      <c r="S18" s="12"/>
    </row>
    <row r="19" spans="2:20" x14ac:dyDescent="0.25">
      <c r="B19" s="11" t="s">
        <v>114</v>
      </c>
      <c r="S19" s="12"/>
    </row>
    <row r="20" spans="2:20" x14ac:dyDescent="0.25">
      <c r="C20" s="11" t="s">
        <v>108</v>
      </c>
      <c r="D20" s="11" t="s">
        <v>119</v>
      </c>
      <c r="S20" s="12"/>
    </row>
    <row r="21" spans="2:20" x14ac:dyDescent="0.25">
      <c r="D21" s="11" t="s">
        <v>148</v>
      </c>
    </row>
    <row r="22" spans="2:20" x14ac:dyDescent="0.25">
      <c r="C22" s="11" t="s">
        <v>117</v>
      </c>
      <c r="D22" s="11" t="s">
        <v>116</v>
      </c>
    </row>
    <row r="23" spans="2:20" x14ac:dyDescent="0.25">
      <c r="D23" s="11" t="s">
        <v>118</v>
      </c>
    </row>
    <row r="24" spans="2:20" x14ac:dyDescent="0.25">
      <c r="B24" s="11" t="s">
        <v>120</v>
      </c>
    </row>
    <row r="25" spans="2:20" x14ac:dyDescent="0.25">
      <c r="C25" s="11" t="s">
        <v>108</v>
      </c>
      <c r="D25" s="11" t="s">
        <v>121</v>
      </c>
    </row>
    <row r="26" spans="2:20" x14ac:dyDescent="0.25">
      <c r="D26" s="11" t="s">
        <v>122</v>
      </c>
    </row>
    <row r="27" spans="2:20" x14ac:dyDescent="0.25">
      <c r="C27" s="11" t="s">
        <v>113</v>
      </c>
      <c r="D27" s="11" t="s">
        <v>127</v>
      </c>
    </row>
    <row r="29" spans="2:20" x14ac:dyDescent="0.25">
      <c r="B29" s="11" t="s">
        <v>128</v>
      </c>
    </row>
    <row r="30" spans="2:20" x14ac:dyDescent="0.25">
      <c r="C30" s="11" t="s">
        <v>129</v>
      </c>
    </row>
    <row r="31" spans="2:20" x14ac:dyDescent="0.25">
      <c r="C31" s="11" t="s">
        <v>131</v>
      </c>
    </row>
    <row r="32" spans="2:20" x14ac:dyDescent="0.25">
      <c r="C32" s="11" t="s">
        <v>132</v>
      </c>
    </row>
    <row r="33" spans="3:3" x14ac:dyDescent="0.25">
      <c r="C33" s="11" t="s">
        <v>133</v>
      </c>
    </row>
    <row r="60" spans="2:3" x14ac:dyDescent="0.25">
      <c r="B60" s="11" t="s">
        <v>130</v>
      </c>
    </row>
    <row r="61" spans="2:3" x14ac:dyDescent="0.25">
      <c r="C61" s="11" t="s">
        <v>134</v>
      </c>
    </row>
    <row r="62" spans="2:3" x14ac:dyDescent="0.25">
      <c r="C62" s="11" t="s">
        <v>136</v>
      </c>
    </row>
    <row r="63" spans="2:3" x14ac:dyDescent="0.25">
      <c r="C63" s="11" t="s">
        <v>135</v>
      </c>
    </row>
    <row r="70" spans="2:3" x14ac:dyDescent="0.25">
      <c r="B70" s="11" t="s">
        <v>137</v>
      </c>
    </row>
    <row r="71" spans="2:3" x14ac:dyDescent="0.25">
      <c r="C71" s="11" t="s">
        <v>138</v>
      </c>
    </row>
    <row r="72" spans="2:3" x14ac:dyDescent="0.25">
      <c r="C72" s="11" t="s">
        <v>139</v>
      </c>
    </row>
    <row r="92" spans="2:3" x14ac:dyDescent="0.25">
      <c r="B92" s="11" t="s">
        <v>141</v>
      </c>
    </row>
    <row r="93" spans="2:3" x14ac:dyDescent="0.25">
      <c r="C93" s="11" t="s">
        <v>142</v>
      </c>
    </row>
    <row r="94" spans="2:3" x14ac:dyDescent="0.25">
      <c r="C94" s="11" t="s">
        <v>143</v>
      </c>
    </row>
    <row r="95" spans="2:3" x14ac:dyDescent="0.25">
      <c r="C95" s="11" t="s">
        <v>144</v>
      </c>
    </row>
    <row r="97" spans="2:4" x14ac:dyDescent="0.25">
      <c r="B97" s="11" t="s">
        <v>155</v>
      </c>
    </row>
    <row r="99" spans="2:4" x14ac:dyDescent="0.25">
      <c r="B99" s="11" t="s">
        <v>156</v>
      </c>
    </row>
    <row r="100" spans="2:4" x14ac:dyDescent="0.25">
      <c r="C100" s="11" t="s">
        <v>158</v>
      </c>
      <c r="D100" s="22" t="s">
        <v>160</v>
      </c>
    </row>
    <row r="101" spans="2:4" x14ac:dyDescent="0.25">
      <c r="C101" s="11" t="s">
        <v>159</v>
      </c>
      <c r="D101" s="22" t="s">
        <v>164</v>
      </c>
    </row>
    <row r="102" spans="2:4" x14ac:dyDescent="0.25">
      <c r="D102" s="11" t="s">
        <v>161</v>
      </c>
    </row>
    <row r="103" spans="2:4" x14ac:dyDescent="0.25">
      <c r="B103" s="11" t="s">
        <v>146</v>
      </c>
    </row>
    <row r="104" spans="2:4" x14ac:dyDescent="0.25">
      <c r="B104" s="11" t="s">
        <v>145</v>
      </c>
      <c r="C104" s="11" t="s">
        <v>147</v>
      </c>
    </row>
    <row r="105" spans="2:4" x14ac:dyDescent="0.25">
      <c r="B105" s="11" t="s">
        <v>154</v>
      </c>
      <c r="C105" s="11" t="s">
        <v>157</v>
      </c>
    </row>
    <row r="106" spans="2:4" x14ac:dyDescent="0.25">
      <c r="B106" s="11" t="s">
        <v>162</v>
      </c>
      <c r="C106" s="11" t="s">
        <v>163</v>
      </c>
    </row>
    <row r="107" spans="2:4" x14ac:dyDescent="0.25">
      <c r="B107" s="11" t="s">
        <v>165</v>
      </c>
      <c r="C107" s="11" t="s">
        <v>166</v>
      </c>
      <c r="D107" s="11" t="s">
        <v>167</v>
      </c>
    </row>
  </sheetData>
  <sheetProtection algorithmName="SHA-512" hashValue="SquzCAjQ4EJ5c19jdMEOElWBMkt/efA3Ds5ijGc1l9X+b74A3BSzf/+UdTq5/qMPkknl4uZIPSu3pmvFiBXAAA==" saltValue="hnX864HINc8F3pKP20KE/Q==" spinCount="100000" sheet="1" objects="1" scenarios="1"/>
  <phoneticPr fontId="1"/>
  <hyperlinks>
    <hyperlink ref="D100" r:id="rId1" xr:uid="{E1D9D668-5E59-4B81-BA90-A657BA089260}"/>
  </hyperlinks>
  <pageMargins left="0.7" right="0.7" top="0.75" bottom="0.75" header="0.3" footer="0.3"/>
  <pageSetup paperSize="9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C354D-68E9-4270-BAD9-404F225586F7}">
  <dimension ref="B2:E14"/>
  <sheetViews>
    <sheetView showGridLines="0" workbookViewId="0">
      <selection activeCell="C25" sqref="C25"/>
    </sheetView>
  </sheetViews>
  <sheetFormatPr defaultRowHeight="14.25" x14ac:dyDescent="0.25"/>
  <cols>
    <col min="1" max="1" width="4.25" customWidth="1"/>
    <col min="2" max="2" width="8" style="2" customWidth="1"/>
    <col min="4" max="4" width="2.625" customWidth="1"/>
    <col min="5" max="5" width="13.75" customWidth="1"/>
  </cols>
  <sheetData>
    <row r="2" spans="2:5" ht="20.100000000000001" customHeight="1" x14ac:dyDescent="0.25">
      <c r="B2" s="13" t="s">
        <v>10</v>
      </c>
      <c r="C2" s="21">
        <v>100</v>
      </c>
      <c r="D2" s="11"/>
      <c r="E2" s="15" t="s">
        <v>124</v>
      </c>
    </row>
    <row r="3" spans="2:5" ht="20.100000000000001" customHeight="1" x14ac:dyDescent="0.25">
      <c r="B3" s="13" t="s">
        <v>12</v>
      </c>
      <c r="C3" s="21">
        <v>0.1</v>
      </c>
      <c r="D3" s="11"/>
      <c r="E3" s="15" t="s">
        <v>125</v>
      </c>
    </row>
    <row r="4" spans="2:5" ht="20.100000000000001" customHeight="1" x14ac:dyDescent="0.25">
      <c r="B4" s="12"/>
      <c r="C4" s="11"/>
      <c r="D4" s="11"/>
      <c r="E4" s="11"/>
    </row>
    <row r="5" spans="2:5" ht="20.100000000000001" customHeight="1" x14ac:dyDescent="0.25">
      <c r="B5" s="13" t="s">
        <v>11</v>
      </c>
      <c r="C5" s="20">
        <f ca="1">temp!C3</f>
        <v>147</v>
      </c>
      <c r="D5" s="17"/>
      <c r="E5" s="11"/>
    </row>
    <row r="6" spans="2:5" ht="20.100000000000001" customHeight="1" x14ac:dyDescent="0.25">
      <c r="B6" s="13" t="s">
        <v>9</v>
      </c>
      <c r="C6" s="20">
        <f ca="1">temp!C4</f>
        <v>186</v>
      </c>
      <c r="D6" s="17"/>
      <c r="E6" s="11"/>
    </row>
    <row r="7" spans="2:5" ht="20.100000000000001" customHeight="1" x14ac:dyDescent="0.25">
      <c r="B7" s="13" t="s">
        <v>149</v>
      </c>
      <c r="C7" s="20">
        <f ca="1">temp!C5</f>
        <v>333</v>
      </c>
      <c r="D7" s="18"/>
      <c r="E7" s="11"/>
    </row>
    <row r="8" spans="2:5" ht="20.100000000000001" customHeight="1" x14ac:dyDescent="0.25">
      <c r="B8" s="13" t="s">
        <v>38</v>
      </c>
      <c r="C8" s="20">
        <f>temp!C6</f>
        <v>6.24</v>
      </c>
      <c r="D8" s="18"/>
      <c r="E8" s="11"/>
    </row>
    <row r="9" spans="2:5" ht="20.100000000000001" customHeight="1" x14ac:dyDescent="0.25">
      <c r="B9" s="13" t="s">
        <v>22</v>
      </c>
      <c r="C9" s="20">
        <f ca="1">temp!C7</f>
        <v>6.45</v>
      </c>
      <c r="D9" s="18"/>
      <c r="E9" s="11"/>
    </row>
    <row r="10" spans="2:5" ht="20.100000000000001" customHeight="1" x14ac:dyDescent="0.25">
      <c r="B10" s="13" t="s">
        <v>23</v>
      </c>
      <c r="C10" s="20">
        <f ca="1">temp!C8</f>
        <v>5.96</v>
      </c>
      <c r="D10" s="17"/>
      <c r="E10" s="11"/>
    </row>
    <row r="11" spans="2:5" ht="20.100000000000001" customHeight="1" x14ac:dyDescent="0.25">
      <c r="B11" s="13" t="s">
        <v>39</v>
      </c>
      <c r="C11" s="20">
        <f ca="1">temp!C9</f>
        <v>54.7</v>
      </c>
      <c r="D11" s="17"/>
      <c r="E11" s="11"/>
    </row>
    <row r="12" spans="2:5" ht="20.100000000000001" customHeight="1" x14ac:dyDescent="0.25">
      <c r="B12" s="13" t="s">
        <v>40</v>
      </c>
      <c r="C12" s="20">
        <f ca="1">temp!C10</f>
        <v>44.7</v>
      </c>
      <c r="D12" s="17"/>
      <c r="E12" s="11"/>
    </row>
    <row r="13" spans="2:5" ht="20.100000000000001" customHeight="1" x14ac:dyDescent="0.25">
      <c r="B13" s="13" t="s">
        <v>44</v>
      </c>
      <c r="C13" s="20">
        <f>temp!C11</f>
        <v>137</v>
      </c>
      <c r="D13" s="18"/>
      <c r="E13" s="11"/>
    </row>
    <row r="14" spans="2:5" ht="15.75" x14ac:dyDescent="0.25">
      <c r="B14" s="13" t="s">
        <v>49</v>
      </c>
      <c r="C14" s="20">
        <f ca="1">temp!C12</f>
        <v>5.9</v>
      </c>
    </row>
  </sheetData>
  <sheetProtection algorithmName="SHA-512" hashValue="dIWDRhp6wUvu3RQkVeGrvM2hFSnHMPrO8BI20XTZZJ7cXrygAm3q9QguzvuEosQstZU9Qb8DXtcCRZIbI1g+FA==" saltValue="iruIFtzvx+hfnLyuRvAvvA==" spinCount="100000" sheet="1" objects="1" scenarios="1"/>
  <phoneticPr fontId="1"/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BA98E-98A0-4B24-9B9C-C9524B27FB6E}">
  <dimension ref="B2:E16"/>
  <sheetViews>
    <sheetView showGridLines="0" workbookViewId="0">
      <selection activeCell="C6" sqref="C6"/>
    </sheetView>
  </sheetViews>
  <sheetFormatPr defaultRowHeight="14.25" x14ac:dyDescent="0.25"/>
  <cols>
    <col min="1" max="1" width="3.5" customWidth="1"/>
    <col min="3" max="3" width="9.875" customWidth="1"/>
    <col min="4" max="4" width="2.625" customWidth="1"/>
    <col min="5" max="5" width="12.75" bestFit="1" customWidth="1"/>
  </cols>
  <sheetData>
    <row r="2" spans="2:5" ht="20.100000000000001" customHeight="1" x14ac:dyDescent="0.25">
      <c r="B2" s="13" t="s">
        <v>72</v>
      </c>
      <c r="C2" s="21">
        <v>1230</v>
      </c>
      <c r="D2" s="11"/>
      <c r="E2" s="12" t="s">
        <v>153</v>
      </c>
    </row>
    <row r="3" spans="2:5" ht="20.100000000000001" customHeight="1" x14ac:dyDescent="0.25">
      <c r="B3" s="13" t="s">
        <v>10</v>
      </c>
      <c r="C3" s="21">
        <v>100</v>
      </c>
      <c r="D3" s="11"/>
      <c r="E3" s="15" t="s">
        <v>126</v>
      </c>
    </row>
    <row r="4" spans="2:5" ht="20.100000000000001" customHeight="1" x14ac:dyDescent="0.25">
      <c r="B4" s="13" t="s">
        <v>12</v>
      </c>
      <c r="C4" s="21">
        <v>0.1</v>
      </c>
      <c r="D4" s="11"/>
      <c r="E4" s="15" t="s">
        <v>96</v>
      </c>
    </row>
    <row r="5" spans="2:5" ht="20.100000000000001" customHeight="1" x14ac:dyDescent="0.25">
      <c r="B5" s="11"/>
      <c r="C5" s="11"/>
      <c r="D5" s="11"/>
    </row>
    <row r="6" spans="2:5" ht="20.100000000000001" customHeight="1" x14ac:dyDescent="0.25">
      <c r="B6" s="14" t="s">
        <v>11</v>
      </c>
      <c r="C6" s="20">
        <f ca="1">temp!F3</f>
        <v>113</v>
      </c>
      <c r="D6" s="17"/>
    </row>
    <row r="7" spans="2:5" ht="20.100000000000001" customHeight="1" x14ac:dyDescent="0.25">
      <c r="B7" s="13" t="s">
        <v>9</v>
      </c>
      <c r="C7" s="20">
        <f ca="1">temp!F4</f>
        <v>211</v>
      </c>
      <c r="D7" s="17"/>
    </row>
    <row r="8" spans="2:5" ht="20.100000000000001" customHeight="1" x14ac:dyDescent="0.25">
      <c r="B8" s="13" t="s">
        <v>149</v>
      </c>
      <c r="C8" s="20">
        <f ca="1">temp!F5</f>
        <v>325</v>
      </c>
      <c r="D8" s="18"/>
    </row>
    <row r="9" spans="2:5" ht="20.100000000000001" customHeight="1" x14ac:dyDescent="0.25">
      <c r="B9" s="13" t="s">
        <v>38</v>
      </c>
      <c r="C9" s="20">
        <f>temp!F6</f>
        <v>7.23</v>
      </c>
      <c r="D9" s="17"/>
    </row>
    <row r="10" spans="2:5" ht="20.100000000000001" customHeight="1" x14ac:dyDescent="0.25">
      <c r="B10" s="13" t="s">
        <v>39</v>
      </c>
      <c r="C10" s="20">
        <f ca="1">temp!F7</f>
        <v>54.9</v>
      </c>
      <c r="D10" s="17"/>
    </row>
    <row r="11" spans="2:5" ht="20.100000000000001" customHeight="1" x14ac:dyDescent="0.25">
      <c r="B11" s="13" t="s">
        <v>40</v>
      </c>
      <c r="C11" s="20">
        <f ca="1">temp!F8</f>
        <v>44.9</v>
      </c>
      <c r="D11" s="17"/>
    </row>
    <row r="12" spans="2:5" ht="15.75" x14ac:dyDescent="0.25">
      <c r="B12" s="13" t="s">
        <v>44</v>
      </c>
      <c r="C12" s="20">
        <f ca="1">temp!F9</f>
        <v>152</v>
      </c>
    </row>
    <row r="13" spans="2:5" x14ac:dyDescent="0.25">
      <c r="B13" s="2"/>
    </row>
    <row r="14" spans="2:5" x14ac:dyDescent="0.25">
      <c r="B14" s="2"/>
    </row>
    <row r="16" spans="2:5" x14ac:dyDescent="0.25">
      <c r="B16" s="2"/>
    </row>
  </sheetData>
  <sheetProtection algorithmName="SHA-512" hashValue="fJQPf21nrI0iYdeSQITaxecEfDlqxjDqdz/ZYYeU5MwNIn7sN9jqZHP8Lj2PjVtAzynCCpotT+fhpOM0eTUZ8A==" saltValue="2ZG1AizpCC7x8zVybS+Wqg==" spinCount="100000" sheet="1" objects="1" scenarios="1"/>
  <phoneticPr fontId="1"/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A67C1-8CF7-4FE3-845F-A0D2B11F3097}">
  <dimension ref="A1:AK171"/>
  <sheetViews>
    <sheetView zoomScaleNormal="100" workbookViewId="0">
      <selection activeCell="R17" sqref="R17:R18"/>
    </sheetView>
  </sheetViews>
  <sheetFormatPr defaultColWidth="6.625" defaultRowHeight="14.25" x14ac:dyDescent="0.25"/>
  <cols>
    <col min="1" max="1" width="5.5" bestFit="1" customWidth="1"/>
    <col min="2" max="5" width="6.625" customWidth="1"/>
    <col min="6" max="7" width="6.75" bestFit="1" customWidth="1"/>
    <col min="9" max="9" width="3.5" bestFit="1" customWidth="1"/>
    <col min="10" max="10" width="3.625" customWidth="1"/>
    <col min="11" max="11" width="4.375" bestFit="1" customWidth="1"/>
    <col min="12" max="12" width="6.625" customWidth="1"/>
    <col min="15" max="15" width="3" customWidth="1"/>
    <col min="16" max="16" width="6.625" style="2"/>
    <col min="18" max="18" width="1.75" style="3" customWidth="1"/>
    <col min="20" max="20" width="1.75" style="3" customWidth="1"/>
    <col min="29" max="29" width="3.375" style="3" customWidth="1"/>
    <col min="43" max="43" width="13.875" bestFit="1" customWidth="1"/>
    <col min="45" max="45" width="7.125" bestFit="1" customWidth="1"/>
  </cols>
  <sheetData>
    <row r="1" spans="1:37" x14ac:dyDescent="0.25">
      <c r="A1" t="s">
        <v>10</v>
      </c>
      <c r="B1" t="s">
        <v>11</v>
      </c>
      <c r="C1" t="s">
        <v>38</v>
      </c>
      <c r="K1" t="s">
        <v>11</v>
      </c>
      <c r="Q1" s="2"/>
      <c r="R1"/>
      <c r="S1" s="2"/>
      <c r="T1"/>
      <c r="U1" s="2"/>
      <c r="V1" s="2"/>
      <c r="W1" s="2"/>
      <c r="X1" s="2"/>
      <c r="Y1" s="2"/>
      <c r="Z1" s="2"/>
      <c r="AA1" s="2"/>
      <c r="AB1" s="2"/>
      <c r="AC1"/>
      <c r="AD1">
        <f ca="1">temp!B3+temp!B4</f>
        <v>332.61847943125582</v>
      </c>
    </row>
    <row r="2" spans="1:37" x14ac:dyDescent="0.25">
      <c r="A2">
        <v>40</v>
      </c>
      <c r="B2">
        <v>46.4417957</v>
      </c>
      <c r="C2">
        <v>6.2428990000000004</v>
      </c>
      <c r="D2">
        <v>0</v>
      </c>
      <c r="K2" t="s">
        <v>41</v>
      </c>
      <c r="L2">
        <f>MAX(1,VLOOKUP(表面層!C2,A2:D9,4))</f>
        <v>2</v>
      </c>
      <c r="N2" s="8"/>
      <c r="O2" s="8"/>
      <c r="Q2" s="2"/>
      <c r="R2"/>
      <c r="T2"/>
      <c r="AC2"/>
    </row>
    <row r="3" spans="1:37" x14ac:dyDescent="0.25">
      <c r="A3">
        <v>80</v>
      </c>
      <c r="B3">
        <v>112.5299191</v>
      </c>
      <c r="C3">
        <v>6.2369139999999996</v>
      </c>
      <c r="D3">
        <v>1</v>
      </c>
      <c r="G3" s="9"/>
      <c r="K3" t="s">
        <v>29</v>
      </c>
      <c r="L3">
        <f ca="1">OFFSET(A2,L2-1,0)</f>
        <v>80</v>
      </c>
      <c r="Q3" s="2"/>
      <c r="R3"/>
      <c r="T3"/>
      <c r="AC3"/>
      <c r="AG3" t="s">
        <v>58</v>
      </c>
      <c r="AJ3">
        <v>5</v>
      </c>
    </row>
    <row r="4" spans="1:37" x14ac:dyDescent="0.25">
      <c r="A4">
        <v>100</v>
      </c>
      <c r="B4">
        <v>146.71898959999999</v>
      </c>
      <c r="C4">
        <v>6.2374719999999995</v>
      </c>
      <c r="D4">
        <v>2</v>
      </c>
      <c r="G4" s="9"/>
      <c r="K4" t="s">
        <v>30</v>
      </c>
      <c r="L4">
        <f ca="1">OFFSET(A2,L2,0)</f>
        <v>100</v>
      </c>
      <c r="Q4" s="2"/>
      <c r="R4"/>
      <c r="T4"/>
      <c r="AC4"/>
      <c r="AD4" t="s">
        <v>54</v>
      </c>
      <c r="AG4" t="s">
        <v>55</v>
      </c>
      <c r="AJ4" t="s">
        <v>57</v>
      </c>
    </row>
    <row r="5" spans="1:37" x14ac:dyDescent="0.25">
      <c r="A5">
        <v>150</v>
      </c>
      <c r="B5">
        <v>233.68147004514674</v>
      </c>
      <c r="C5">
        <v>6.2400469999999997</v>
      </c>
      <c r="D5">
        <v>3</v>
      </c>
      <c r="E5" s="7"/>
      <c r="G5" s="9"/>
      <c r="K5" t="s">
        <v>31</v>
      </c>
      <c r="L5">
        <f ca="1">OFFSET(A2,L2+1,0)</f>
        <v>150</v>
      </c>
      <c r="R5"/>
      <c r="T5"/>
      <c r="AC5"/>
      <c r="AD5">
        <f ca="1">-AD11</f>
        <v>-92.94974491562752</v>
      </c>
      <c r="AE5">
        <f>AE11</f>
        <v>100</v>
      </c>
      <c r="AG5">
        <v>-600</v>
      </c>
      <c r="AH5">
        <v>-35</v>
      </c>
      <c r="AJ5">
        <f>AG5</f>
        <v>-600</v>
      </c>
      <c r="AK5">
        <f>AE9</f>
        <v>100</v>
      </c>
    </row>
    <row r="6" spans="1:37" x14ac:dyDescent="0.25">
      <c r="A6">
        <v>200</v>
      </c>
      <c r="B6">
        <v>321.80588039999998</v>
      </c>
      <c r="C6">
        <v>6.2424019999999993</v>
      </c>
      <c r="D6">
        <v>4</v>
      </c>
      <c r="G6" s="9"/>
      <c r="K6" t="s">
        <v>32</v>
      </c>
      <c r="L6">
        <f ca="1">OFFSET(B2,L2-1,0)</f>
        <v>112.5299191</v>
      </c>
      <c r="N6" s="8"/>
      <c r="O6" s="8"/>
      <c r="Q6" s="5"/>
      <c r="R6"/>
      <c r="T6"/>
      <c r="AC6"/>
      <c r="AD6">
        <f ca="1">-AD12</f>
        <v>-97.94974491562752</v>
      </c>
      <c r="AE6">
        <f>AE12</f>
        <v>140</v>
      </c>
      <c r="AG6">
        <f>AG5</f>
        <v>-600</v>
      </c>
      <c r="AH6">
        <v>0</v>
      </c>
      <c r="AJ6">
        <f>AJ5</f>
        <v>-600</v>
      </c>
      <c r="AK6">
        <f>AE8+10</f>
        <v>110</v>
      </c>
    </row>
    <row r="7" spans="1:37" x14ac:dyDescent="0.25">
      <c r="A7">
        <v>250</v>
      </c>
      <c r="B7">
        <v>410.56441360000002</v>
      </c>
      <c r="C7">
        <v>6.2443869999999997</v>
      </c>
      <c r="D7">
        <v>5</v>
      </c>
      <c r="E7" s="9"/>
      <c r="G7" s="9"/>
      <c r="K7" t="s">
        <v>33</v>
      </c>
      <c r="L7">
        <f ca="1">OFFSET(B2,L2,0)</f>
        <v>146.71898959999999</v>
      </c>
      <c r="M7" s="5"/>
      <c r="N7" s="8"/>
      <c r="O7" s="8"/>
      <c r="Q7" s="2"/>
      <c r="R7"/>
      <c r="T7"/>
      <c r="AC7"/>
      <c r="AD7">
        <f ca="1">-AD13</f>
        <v>-234.6687345156283</v>
      </c>
      <c r="AE7">
        <f>AE13</f>
        <v>140</v>
      </c>
      <c r="AG7">
        <f>-AG5</f>
        <v>600</v>
      </c>
      <c r="AH7">
        <v>0</v>
      </c>
      <c r="AJ7">
        <f ca="1">$AD$8-$AJ$3</f>
        <v>-244.6687345156283</v>
      </c>
      <c r="AK7">
        <f>AK6</f>
        <v>110</v>
      </c>
    </row>
    <row r="8" spans="1:37" x14ac:dyDescent="0.25">
      <c r="A8">
        <v>300</v>
      </c>
      <c r="B8">
        <v>499.82033098327327</v>
      </c>
      <c r="C8">
        <v>6.2460689999999994</v>
      </c>
      <c r="D8">
        <v>6</v>
      </c>
      <c r="E8" s="2"/>
      <c r="G8" s="9"/>
      <c r="K8" t="s">
        <v>34</v>
      </c>
      <c r="L8">
        <f ca="1">OFFSET(B2,L2+1,0)</f>
        <v>233.68147004514674</v>
      </c>
      <c r="N8" s="8"/>
      <c r="Q8" s="2"/>
      <c r="AD8">
        <f ca="1">-AD14</f>
        <v>-239.6687345156283</v>
      </c>
      <c r="AE8">
        <f>AE14</f>
        <v>100</v>
      </c>
      <c r="AG8">
        <f>AG7</f>
        <v>600</v>
      </c>
      <c r="AH8">
        <f>AH5</f>
        <v>-35</v>
      </c>
      <c r="AJ8">
        <f ca="1">$AD$7-$AJ$3</f>
        <v>-239.6687345156283</v>
      </c>
      <c r="AK8">
        <f>AE6+10</f>
        <v>150</v>
      </c>
    </row>
    <row r="9" spans="1:37" x14ac:dyDescent="0.25">
      <c r="A9">
        <v>350</v>
      </c>
      <c r="B9">
        <v>589.3620706464144</v>
      </c>
      <c r="C9">
        <v>6.2474270000000001</v>
      </c>
      <c r="D9">
        <v>7</v>
      </c>
      <c r="E9" s="2"/>
      <c r="G9" s="9"/>
      <c r="K9" t="s">
        <v>35</v>
      </c>
      <c r="L9">
        <f ca="1">L3^2*(L4-L5)-L4^2*(L3-L5)+L5^2*(L3-L4)</f>
        <v>-70000</v>
      </c>
      <c r="N9" s="8"/>
      <c r="R9" s="4"/>
      <c r="T9" s="4"/>
      <c r="AC9" s="4"/>
      <c r="AD9">
        <f ca="1">-AD15</f>
        <v>-92.94974491562752</v>
      </c>
      <c r="AE9">
        <f>AE15</f>
        <v>100</v>
      </c>
      <c r="AG9">
        <f>AG5</f>
        <v>-600</v>
      </c>
      <c r="AH9">
        <f>AH5</f>
        <v>-35</v>
      </c>
      <c r="AJ9">
        <f ca="1">$AD$6+$AJ$3</f>
        <v>-92.94974491562752</v>
      </c>
      <c r="AK9">
        <f>AK8</f>
        <v>150</v>
      </c>
    </row>
    <row r="10" spans="1:37" x14ac:dyDescent="0.25">
      <c r="A10" s="7"/>
      <c r="G10" s="9"/>
      <c r="K10" t="s">
        <v>24</v>
      </c>
      <c r="L10">
        <f ca="1">(L6*(L4-L5)-L7*(L3-L5)+L8*(L3-L4))/L9</f>
        <v>4.2565834147052165E-4</v>
      </c>
      <c r="N10" s="8"/>
      <c r="P10"/>
      <c r="AC10" s="3" t="s">
        <v>13</v>
      </c>
      <c r="AG10" t="s">
        <v>56</v>
      </c>
      <c r="AJ10">
        <f ca="1">$AD$5+$AJ$3</f>
        <v>-87.94974491562752</v>
      </c>
      <c r="AK10">
        <f>AE5+10</f>
        <v>110</v>
      </c>
    </row>
    <row r="11" spans="1:37" x14ac:dyDescent="0.25">
      <c r="C11" s="2"/>
      <c r="F11" s="2"/>
      <c r="K11" t="s">
        <v>25</v>
      </c>
      <c r="L11">
        <f ca="1">(L3^2*(L7-L8)-L4^2*(L6-L8)+L5^2*(L6-L7))/L9</f>
        <v>1.6328350235353091</v>
      </c>
      <c r="N11" s="8"/>
      <c r="AC11" s="3" t="s">
        <v>13</v>
      </c>
      <c r="AD11">
        <f ca="1">temp!B4/2</f>
        <v>92.94974491562752</v>
      </c>
      <c r="AE11">
        <f>表面層!C2</f>
        <v>100</v>
      </c>
      <c r="AG11">
        <f>AG5</f>
        <v>-600</v>
      </c>
      <c r="AH11">
        <v>0</v>
      </c>
      <c r="AJ11">
        <f ca="1">-AJ10</f>
        <v>87.94974491562752</v>
      </c>
      <c r="AK11">
        <f>AK10</f>
        <v>110</v>
      </c>
    </row>
    <row r="12" spans="1:37" x14ac:dyDescent="0.25">
      <c r="A12" s="7"/>
      <c r="G12" s="9"/>
      <c r="K12" t="s">
        <v>26</v>
      </c>
      <c r="L12">
        <f ca="1">(L3^2*(L4*L8-L5*L7)-L4^2*(L3*L8-L5*L6)+L5^2*(L3*L7-L4*L6))/L9</f>
        <v>-20.821096168235318</v>
      </c>
      <c r="AC12" s="3" t="s">
        <v>13</v>
      </c>
      <c r="AD12">
        <f ca="1">AD11+5</f>
        <v>97.94974491562752</v>
      </c>
      <c r="AE12">
        <f>AE11+40</f>
        <v>140</v>
      </c>
      <c r="AG12">
        <f>AG11</f>
        <v>-600</v>
      </c>
      <c r="AH12">
        <f>AE11</f>
        <v>100</v>
      </c>
      <c r="AJ12">
        <f ca="1">-AJ9</f>
        <v>92.94974491562752</v>
      </c>
      <c r="AK12">
        <f>AK9</f>
        <v>150</v>
      </c>
    </row>
    <row r="13" spans="1:37" x14ac:dyDescent="0.25">
      <c r="A13" s="7"/>
      <c r="G13" s="9"/>
      <c r="K13" t="s">
        <v>11</v>
      </c>
      <c r="L13">
        <f ca="1">(L10*表面層!$C$2+L11)*表面層!$C$2+L12</f>
        <v>146.71898960000078</v>
      </c>
      <c r="N13" s="8"/>
      <c r="Q13" s="5"/>
      <c r="AC13" s="3" t="s">
        <v>13</v>
      </c>
      <c r="AD13">
        <f ca="1">AD14-5</f>
        <v>234.6687345156283</v>
      </c>
      <c r="AE13">
        <f>AE12</f>
        <v>140</v>
      </c>
      <c r="AG13">
        <f>-AG12</f>
        <v>600</v>
      </c>
      <c r="AH13">
        <f>AH12</f>
        <v>100</v>
      </c>
      <c r="AJ13">
        <f ca="1">-AJ8</f>
        <v>239.6687345156283</v>
      </c>
      <c r="AK13">
        <f>AK8</f>
        <v>150</v>
      </c>
    </row>
    <row r="14" spans="1:37" x14ac:dyDescent="0.25">
      <c r="N14" s="8"/>
      <c r="Q14" s="5"/>
      <c r="AC14" s="3" t="s">
        <v>13</v>
      </c>
      <c r="AD14">
        <f ca="1">AD11+temp!B3</f>
        <v>239.6687345156283</v>
      </c>
      <c r="AE14">
        <f>AE11</f>
        <v>100</v>
      </c>
      <c r="AG14">
        <f>AG13</f>
        <v>600</v>
      </c>
      <c r="AH14">
        <v>0</v>
      </c>
      <c r="AJ14">
        <f ca="1">-AJ7</f>
        <v>244.6687345156283</v>
      </c>
      <c r="AK14">
        <f>AK7</f>
        <v>110</v>
      </c>
    </row>
    <row r="15" spans="1:37" x14ac:dyDescent="0.25">
      <c r="A15" t="s">
        <v>45</v>
      </c>
      <c r="B15">
        <v>80</v>
      </c>
      <c r="C15">
        <v>200</v>
      </c>
      <c r="D15">
        <v>300</v>
      </c>
      <c r="E15">
        <v>-2640000</v>
      </c>
      <c r="K15" t="s">
        <v>9</v>
      </c>
      <c r="Q15" s="5"/>
      <c r="AC15" s="3" t="s">
        <v>13</v>
      </c>
      <c r="AD15">
        <f ca="1">AD11</f>
        <v>92.94974491562752</v>
      </c>
      <c r="AE15">
        <f>AE11</f>
        <v>100</v>
      </c>
      <c r="AG15">
        <f>AG11</f>
        <v>-600</v>
      </c>
      <c r="AH15">
        <v>0</v>
      </c>
      <c r="AJ15">
        <f>-AJ6</f>
        <v>600</v>
      </c>
      <c r="AK15">
        <f>AK6</f>
        <v>110</v>
      </c>
    </row>
    <row r="16" spans="1:37" x14ac:dyDescent="0.25">
      <c r="A16">
        <v>0.02</v>
      </c>
      <c r="B16">
        <v>481.32376133489407</v>
      </c>
      <c r="C16">
        <v>1032.0011855629114</v>
      </c>
      <c r="D16">
        <v>1486.8873626980417</v>
      </c>
      <c r="E16">
        <v>-1.8234892673715491E-4</v>
      </c>
      <c r="F16">
        <v>4.640036234719882</v>
      </c>
      <c r="G16">
        <v>111.28789568842203</v>
      </c>
      <c r="H16">
        <f>(E16*表面層!$C$2+F16)*表面層!$C$2+G16</f>
        <v>573.46802989303865</v>
      </c>
      <c r="I16">
        <v>0</v>
      </c>
      <c r="K16" t="s">
        <v>28</v>
      </c>
      <c r="L16">
        <f>MAX(1,VLOOKUP(表面層!C3,A16:I35,9))</f>
        <v>8</v>
      </c>
      <c r="Q16" s="5"/>
      <c r="AC16" s="3" t="s">
        <v>13</v>
      </c>
      <c r="AJ16">
        <f>-AJ5</f>
        <v>600</v>
      </c>
      <c r="AK16">
        <f>AK5</f>
        <v>100</v>
      </c>
    </row>
    <row r="17" spans="1:37" x14ac:dyDescent="0.25">
      <c r="A17">
        <v>0.03</v>
      </c>
      <c r="B17">
        <v>371.48062664918797</v>
      </c>
      <c r="C17">
        <v>789.11074415586563</v>
      </c>
      <c r="D17">
        <v>1132.4750447180907</v>
      </c>
      <c r="E17">
        <v>-2.1185442545483413E-4</v>
      </c>
      <c r="F17">
        <v>3.5395702183496671</v>
      </c>
      <c r="G17">
        <v>89.670877504125556</v>
      </c>
      <c r="H17">
        <f>(E17*表面層!$C$2+F17)*表面層!$C$2+G17</f>
        <v>441.50935508454393</v>
      </c>
      <c r="I17">
        <f>I16+1</f>
        <v>1</v>
      </c>
      <c r="K17" t="s">
        <v>29</v>
      </c>
      <c r="L17">
        <f ca="1">OFFSET(A16,L16-1,0)</f>
        <v>0.09</v>
      </c>
      <c r="Q17" s="5"/>
      <c r="AC17" s="3" t="s">
        <v>13</v>
      </c>
      <c r="AG17" t="s">
        <v>59</v>
      </c>
    </row>
    <row r="18" spans="1:37" x14ac:dyDescent="0.25">
      <c r="A18">
        <v>0.04</v>
      </c>
      <c r="B18">
        <v>307.67428298998203</v>
      </c>
      <c r="C18">
        <v>647.53355885542464</v>
      </c>
      <c r="D18">
        <v>926.19226473843128</v>
      </c>
      <c r="E18">
        <v>-2.0715260628160952E-4</v>
      </c>
      <c r="F18">
        <v>2.8901633619708731</v>
      </c>
      <c r="G18">
        <v>77.786990712514381</v>
      </c>
      <c r="H18">
        <f>(E18*表面層!$C$2+F18)*表面層!$C$2+G18</f>
        <v>364.73180084678563</v>
      </c>
      <c r="I18">
        <f t="shared" ref="I18:I35" si="0">I17+1</f>
        <v>2</v>
      </c>
      <c r="K18" t="s">
        <v>30</v>
      </c>
      <c r="L18">
        <f ca="1">OFFSET(A16,L16,0)</f>
        <v>0.1</v>
      </c>
      <c r="Q18" s="5"/>
      <c r="AC18" s="3" t="s">
        <v>13</v>
      </c>
      <c r="AG18">
        <v>-1000</v>
      </c>
      <c r="AH18">
        <f>AH5</f>
        <v>-35</v>
      </c>
      <c r="AJ18">
        <f>AG18</f>
        <v>-1000</v>
      </c>
      <c r="AK18">
        <f>AK5</f>
        <v>100</v>
      </c>
    </row>
    <row r="19" spans="1:37" x14ac:dyDescent="0.25">
      <c r="A19">
        <v>0.05</v>
      </c>
      <c r="B19">
        <v>265.09466901837959</v>
      </c>
      <c r="C19">
        <v>552.34106848879003</v>
      </c>
      <c r="D19">
        <v>787.82592174496222</v>
      </c>
      <c r="E19">
        <v>-1.7668846829560194E-4</v>
      </c>
      <c r="F19">
        <v>2.4431927667095215</v>
      </c>
      <c r="G19">
        <v>70.770053878709589</v>
      </c>
      <c r="H19">
        <f>(E19*表面層!$C$2+F19)*表面層!$C$2+G19</f>
        <v>313.32244586670572</v>
      </c>
      <c r="I19">
        <f t="shared" si="0"/>
        <v>3</v>
      </c>
      <c r="K19" t="s">
        <v>31</v>
      </c>
      <c r="L19">
        <f ca="1">OFFSET(A16,L16+1,0)</f>
        <v>0.11</v>
      </c>
      <c r="Q19" s="5"/>
      <c r="AC19" s="3" t="s">
        <v>13</v>
      </c>
      <c r="AG19">
        <f>AG18</f>
        <v>-1000</v>
      </c>
      <c r="AH19">
        <f t="shared" ref="AH19:AH28" si="1">AH6</f>
        <v>0</v>
      </c>
      <c r="AJ19">
        <f>AJ18</f>
        <v>-1000</v>
      </c>
      <c r="AK19">
        <f t="shared" ref="AK19:AK29" si="2">AK6</f>
        <v>110</v>
      </c>
    </row>
    <row r="20" spans="1:37" x14ac:dyDescent="0.25">
      <c r="A20">
        <v>0.06</v>
      </c>
      <c r="B20">
        <v>233.47169426007736</v>
      </c>
      <c r="C20">
        <v>482.48512802489972</v>
      </c>
      <c r="D20">
        <v>686.37813110133936</v>
      </c>
      <c r="E20">
        <v>-1.6446326034449818E-4</v>
      </c>
      <c r="F20">
        <v>2.1211616609366457</v>
      </c>
      <c r="G20">
        <v>64.831326251350617</v>
      </c>
      <c r="H20">
        <f>(E20*表面層!$C$2+F20)*表面層!$C$2+G20</f>
        <v>275.30285974157022</v>
      </c>
      <c r="I20">
        <f t="shared" si="0"/>
        <v>4</v>
      </c>
      <c r="K20" t="s">
        <v>32</v>
      </c>
      <c r="L20">
        <f ca="1">OFFSET(H16,L16-1,0)</f>
        <v>202.64352101116657</v>
      </c>
      <c r="Q20" s="5"/>
      <c r="AC20" s="3" t="s">
        <v>13</v>
      </c>
      <c r="AG20">
        <f>-AG18</f>
        <v>1000</v>
      </c>
      <c r="AH20">
        <f t="shared" si="1"/>
        <v>0</v>
      </c>
      <c r="AJ20">
        <f ca="1">$AD$8-$AJ$3</f>
        <v>-244.6687345156283</v>
      </c>
      <c r="AK20">
        <f t="shared" si="2"/>
        <v>110</v>
      </c>
    </row>
    <row r="21" spans="1:37" x14ac:dyDescent="0.25">
      <c r="A21">
        <v>7.0000000000000007E-2</v>
      </c>
      <c r="B21">
        <v>208.97588911632045</v>
      </c>
      <c r="C21">
        <v>428.43099741466006</v>
      </c>
      <c r="D21">
        <v>607.74349250982686</v>
      </c>
      <c r="E21">
        <v>-1.6212553727801247E-4</v>
      </c>
      <c r="F21">
        <v>1.8741877195906727</v>
      </c>
      <c r="G21">
        <v>60.078474987645876</v>
      </c>
      <c r="H21">
        <f>(E21*表面層!$C$2+F21)*表面層!$C$2+G21</f>
        <v>245.87599157393302</v>
      </c>
      <c r="I21">
        <f t="shared" si="0"/>
        <v>5</v>
      </c>
      <c r="K21" t="s">
        <v>33</v>
      </c>
      <c r="L21">
        <f ca="1">OFFSET(H16,L16,0)</f>
        <v>185.8994898312599</v>
      </c>
      <c r="Q21" s="5"/>
      <c r="AC21" s="3" t="s">
        <v>13</v>
      </c>
      <c r="AG21">
        <f>AG20</f>
        <v>1000</v>
      </c>
      <c r="AH21">
        <f t="shared" si="1"/>
        <v>-35</v>
      </c>
      <c r="AJ21">
        <f ca="1">$AD$7-$AJ$3</f>
        <v>-239.6687345156283</v>
      </c>
      <c r="AK21">
        <f t="shared" si="2"/>
        <v>150</v>
      </c>
    </row>
    <row r="22" spans="1:37" x14ac:dyDescent="0.25">
      <c r="A22">
        <v>0.08</v>
      </c>
      <c r="B22">
        <v>189.31420820609281</v>
      </c>
      <c r="C22">
        <v>384.97935020449268</v>
      </c>
      <c r="D22">
        <v>544.74936753947725</v>
      </c>
      <c r="E22">
        <v>-1.4928489380372964E-4</v>
      </c>
      <c r="F22">
        <v>1.6723426202517087</v>
      </c>
      <c r="G22">
        <v>56.482221906299912</v>
      </c>
      <c r="H22">
        <f>(E22*表面層!$C$2+F22)*表面層!$C$2+G22</f>
        <v>222.22363499343348</v>
      </c>
      <c r="I22">
        <f t="shared" si="0"/>
        <v>6</v>
      </c>
      <c r="K22" t="s">
        <v>34</v>
      </c>
      <c r="L22">
        <f ca="1">OFFSET(H16,L16+1,0)</f>
        <v>171.4753659240998</v>
      </c>
      <c r="Q22" s="5"/>
      <c r="AC22" s="3" t="s">
        <v>13</v>
      </c>
      <c r="AG22">
        <f>AG18</f>
        <v>-1000</v>
      </c>
      <c r="AH22">
        <f t="shared" si="1"/>
        <v>-35</v>
      </c>
      <c r="AJ22">
        <f ca="1">$AD$6+$AJ$3</f>
        <v>-92.94974491562752</v>
      </c>
      <c r="AK22">
        <f t="shared" si="2"/>
        <v>150</v>
      </c>
    </row>
    <row r="23" spans="1:37" x14ac:dyDescent="0.25">
      <c r="A23">
        <v>0.09</v>
      </c>
      <c r="B23">
        <v>172.98688187328634</v>
      </c>
      <c r="C23">
        <v>349.01386230045853</v>
      </c>
      <c r="D23">
        <v>492.1961129229004</v>
      </c>
      <c r="E23">
        <v>-1.5940453334249911E-4</v>
      </c>
      <c r="F23">
        <v>1.511524772895668</v>
      </c>
      <c r="G23">
        <v>53.085089055024767</v>
      </c>
      <c r="H23">
        <f>(E23*表面層!$C$2+F23)*表面層!$C$2+G23</f>
        <v>202.64352101116657</v>
      </c>
      <c r="I23">
        <f t="shared" si="0"/>
        <v>7</v>
      </c>
      <c r="K23" t="s">
        <v>35</v>
      </c>
      <c r="L23">
        <f ca="1">L17^2*(L18-L19)-L18^2*(L17-L19)+L19^2*(L17-L18)</f>
        <v>-1.9999999999999673E-6</v>
      </c>
      <c r="Q23" s="5"/>
      <c r="AC23" s="3" t="s">
        <v>13</v>
      </c>
      <c r="AG23" t="s">
        <v>56</v>
      </c>
      <c r="AJ23">
        <f ca="1">$AD$5+$AJ$3</f>
        <v>-87.94974491562752</v>
      </c>
      <c r="AK23">
        <f t="shared" si="2"/>
        <v>110</v>
      </c>
    </row>
    <row r="24" spans="1:37" x14ac:dyDescent="0.25">
      <c r="A24">
        <v>0.1</v>
      </c>
      <c r="B24">
        <v>159.19453018958185</v>
      </c>
      <c r="C24">
        <v>317.97598750575969</v>
      </c>
      <c r="D24">
        <v>447.63865095710764</v>
      </c>
      <c r="E24">
        <v>-1.2069171115758901E-4</v>
      </c>
      <c r="F24">
        <v>1.3569724900922731</v>
      </c>
      <c r="G24">
        <v>51.409157933608491</v>
      </c>
      <c r="H24">
        <f>(E24*表面層!$C$2+F24)*表面層!$C$2+G24</f>
        <v>185.8994898312599</v>
      </c>
      <c r="I24">
        <f t="shared" si="0"/>
        <v>8</v>
      </c>
      <c r="K24" t="s">
        <v>24</v>
      </c>
      <c r="L24">
        <f ca="1">(L20*(L18-L19)-L21*(L17-L19)+L22*(L17-L18))/L23</f>
        <v>11599.536363732866</v>
      </c>
      <c r="Q24" s="5"/>
      <c r="AC24" s="3" t="s">
        <v>13</v>
      </c>
      <c r="AG24">
        <f>AG18</f>
        <v>-1000</v>
      </c>
      <c r="AH24">
        <f t="shared" si="1"/>
        <v>0</v>
      </c>
      <c r="AJ24">
        <f ca="1">-AJ23</f>
        <v>87.94974491562752</v>
      </c>
      <c r="AK24">
        <f t="shared" si="2"/>
        <v>110</v>
      </c>
    </row>
    <row r="25" spans="1:37" x14ac:dyDescent="0.25">
      <c r="A25">
        <v>0.11</v>
      </c>
      <c r="B25">
        <v>147.07643173823362</v>
      </c>
      <c r="C25">
        <v>291.71131041783809</v>
      </c>
      <c r="D25">
        <v>409.01604418558986</v>
      </c>
      <c r="E25">
        <v>-1.4656053629933012E-4</v>
      </c>
      <c r="F25">
        <v>1.2463276058271837</v>
      </c>
      <c r="G25">
        <v>48.308210704374723</v>
      </c>
      <c r="H25">
        <f>(E25*表面層!$C$2+F25)*表面層!$C$2+G25</f>
        <v>171.4753659240998</v>
      </c>
      <c r="I25">
        <f t="shared" si="0"/>
        <v>9</v>
      </c>
      <c r="K25" t="s">
        <v>25</v>
      </c>
      <c r="L25">
        <f ca="1">(L17^2*(L21-L22)-L18^2*(L20-L22)+L19^2*(L20-L21))/L23</f>
        <v>-3878.3150270999345</v>
      </c>
      <c r="Q25" s="5"/>
      <c r="AC25" s="3" t="s">
        <v>13</v>
      </c>
      <c r="AG25">
        <f>AG24</f>
        <v>-1000</v>
      </c>
      <c r="AH25">
        <f t="shared" si="1"/>
        <v>100</v>
      </c>
      <c r="AJ25">
        <f ca="1">-AJ22</f>
        <v>92.94974491562752</v>
      </c>
      <c r="AK25">
        <f t="shared" si="2"/>
        <v>150</v>
      </c>
    </row>
    <row r="26" spans="1:37" x14ac:dyDescent="0.25">
      <c r="A26">
        <v>0.12</v>
      </c>
      <c r="B26">
        <v>136.61644292127997</v>
      </c>
      <c r="C26">
        <v>268.26212796138583</v>
      </c>
      <c r="D26">
        <v>375.20212664331916</v>
      </c>
      <c r="E26">
        <v>-1.2566994779492069E-4</v>
      </c>
      <c r="F26">
        <v>1.1322349607167927</v>
      </c>
      <c r="G26">
        <v>46.841933729824127</v>
      </c>
      <c r="H26">
        <f>(E26*表面層!$C$2+F26)*表面層!$C$2+G26</f>
        <v>158.80873032355422</v>
      </c>
      <c r="I26">
        <f t="shared" si="0"/>
        <v>10</v>
      </c>
      <c r="K26" t="s">
        <v>26</v>
      </c>
      <c r="L26">
        <f ca="1">(L17^2*(L18*L22-L19*L21)-L18^2*(L17*L22-L19*L20)+L19^2*(L17*L21-L18*L20))/L23</f>
        <v>457.73562890391986</v>
      </c>
      <c r="Q26" s="5"/>
      <c r="AC26" s="3" t="s">
        <v>13</v>
      </c>
      <c r="AG26">
        <f>-AG25</f>
        <v>1000</v>
      </c>
      <c r="AH26">
        <f t="shared" si="1"/>
        <v>100</v>
      </c>
      <c r="AJ26">
        <f ca="1">-AJ21</f>
        <v>239.6687345156283</v>
      </c>
      <c r="AK26">
        <f t="shared" si="2"/>
        <v>150</v>
      </c>
    </row>
    <row r="27" spans="1:37" x14ac:dyDescent="0.25">
      <c r="A27">
        <v>0.13</v>
      </c>
      <c r="B27">
        <v>127.19775318825751</v>
      </c>
      <c r="C27">
        <v>248.17647647968511</v>
      </c>
      <c r="D27">
        <v>345.42332645169131</v>
      </c>
      <c r="E27">
        <v>-1.6221603503864488E-4</v>
      </c>
      <c r="F27">
        <v>1.0535765172393829</v>
      </c>
      <c r="G27">
        <v>43.949814433354142</v>
      </c>
      <c r="H27">
        <f>(E27*表面層!$C$2+F27)*表面層!$C$2+G27</f>
        <v>147.685305806906</v>
      </c>
      <c r="I27">
        <f t="shared" si="0"/>
        <v>11</v>
      </c>
      <c r="K27" t="s">
        <v>27</v>
      </c>
      <c r="L27">
        <f ca="1">IF($L$16=0,H16,(L24*表面層!$C$3+L25)*表面層!$C$3+L26)</f>
        <v>185.89948983125504</v>
      </c>
      <c r="Q27" s="5"/>
      <c r="AC27" s="3" t="s">
        <v>13</v>
      </c>
      <c r="AG27">
        <f>AG26</f>
        <v>1000</v>
      </c>
      <c r="AH27">
        <f t="shared" si="1"/>
        <v>0</v>
      </c>
      <c r="AJ27">
        <f ca="1">-AJ20</f>
        <v>244.6687345156283</v>
      </c>
      <c r="AK27">
        <f t="shared" si="2"/>
        <v>110</v>
      </c>
    </row>
    <row r="28" spans="1:37" x14ac:dyDescent="0.25">
      <c r="A28">
        <v>0.14000000000000001</v>
      </c>
      <c r="B28">
        <v>118.9744855324922</v>
      </c>
      <c r="C28">
        <v>229.78758142208414</v>
      </c>
      <c r="D28">
        <v>318.70918347726808</v>
      </c>
      <c r="E28">
        <v>-1.5557475088527568E-4</v>
      </c>
      <c r="F28">
        <v>0.96700339599447571</v>
      </c>
      <c r="G28">
        <v>42.609892258599785</v>
      </c>
      <c r="H28">
        <f>(E28*表面層!$C$2+F28)*表面層!$C$2+G28</f>
        <v>137.7544843491946</v>
      </c>
      <c r="I28">
        <f t="shared" si="0"/>
        <v>12</v>
      </c>
      <c r="Q28" s="5"/>
      <c r="AC28" s="3" t="s">
        <v>13</v>
      </c>
      <c r="AG28">
        <f>AG24</f>
        <v>-1000</v>
      </c>
      <c r="AH28">
        <f t="shared" si="1"/>
        <v>0</v>
      </c>
      <c r="AJ28">
        <f>-AJ19</f>
        <v>1000</v>
      </c>
      <c r="AK28">
        <f t="shared" si="2"/>
        <v>110</v>
      </c>
    </row>
    <row r="29" spans="1:37" x14ac:dyDescent="0.25">
      <c r="A29">
        <v>0.15</v>
      </c>
      <c r="B29">
        <v>111.34532450956556</v>
      </c>
      <c r="C29">
        <v>213.48555845262706</v>
      </c>
      <c r="D29">
        <v>295.11066148464602</v>
      </c>
      <c r="E29">
        <v>-1.5871629941813367E-4</v>
      </c>
      <c r="F29">
        <v>0.89560918002925727</v>
      </c>
      <c r="G29">
        <v>40.712374423501011</v>
      </c>
      <c r="H29">
        <f>(E29*表面層!$C$2+F29)*表面層!$C$2+G29</f>
        <v>128.68612943224539</v>
      </c>
      <c r="I29">
        <f t="shared" si="0"/>
        <v>13</v>
      </c>
      <c r="Q29" s="5"/>
      <c r="AC29" s="3" t="s">
        <v>13</v>
      </c>
      <c r="AJ29">
        <f>-AJ18</f>
        <v>1000</v>
      </c>
      <c r="AK29">
        <f t="shared" si="2"/>
        <v>100</v>
      </c>
    </row>
    <row r="30" spans="1:37" x14ac:dyDescent="0.25">
      <c r="A30">
        <v>0.16</v>
      </c>
      <c r="B30">
        <v>104.55392896496929</v>
      </c>
      <c r="C30">
        <v>198.6485808063577</v>
      </c>
      <c r="D30">
        <v>273.17422786149132</v>
      </c>
      <c r="E30">
        <v>-1.766619460313643E-4</v>
      </c>
      <c r="F30">
        <v>0.83358744356701941</v>
      </c>
      <c r="G30">
        <v>38.997569934208535</v>
      </c>
      <c r="H30">
        <f>(E30*表面層!$C$2+F30)*表面層!$C$2+G30</f>
        <v>120.58969483059684</v>
      </c>
      <c r="I30">
        <f t="shared" si="0"/>
        <v>14</v>
      </c>
      <c r="Q30" s="5"/>
      <c r="AC30" s="3" t="s">
        <v>13</v>
      </c>
      <c r="AG30" t="s">
        <v>60</v>
      </c>
    </row>
    <row r="31" spans="1:37" x14ac:dyDescent="0.25">
      <c r="A31">
        <v>0.17</v>
      </c>
      <c r="B31">
        <v>98.490692716520726</v>
      </c>
      <c r="C31">
        <v>184.95431597425954</v>
      </c>
      <c r="D31">
        <v>253.44060720116852</v>
      </c>
      <c r="E31">
        <v>-1.6212400702454832E-4</v>
      </c>
      <c r="F31">
        <v>0.76592491578136312</v>
      </c>
      <c r="G31">
        <v>38.254293098968766</v>
      </c>
      <c r="H31">
        <f>(E31*表面層!$C$2+F31)*表面層!$C$2+G31</f>
        <v>113.22554460685961</v>
      </c>
      <c r="I31">
        <f t="shared" si="0"/>
        <v>15</v>
      </c>
      <c r="Q31" s="5"/>
      <c r="AC31" s="3" t="s">
        <v>13</v>
      </c>
      <c r="AG31">
        <v>-1400</v>
      </c>
      <c r="AH31">
        <f>AH18</f>
        <v>-35</v>
      </c>
      <c r="AJ31">
        <f>AG31</f>
        <v>-1400</v>
      </c>
      <c r="AK31">
        <f>AK18</f>
        <v>100</v>
      </c>
    </row>
    <row r="32" spans="1:37" x14ac:dyDescent="0.25">
      <c r="A32">
        <v>0.18</v>
      </c>
      <c r="B32">
        <v>92.756996641709776</v>
      </c>
      <c r="C32">
        <v>172.38487960118402</v>
      </c>
      <c r="D32">
        <v>235.2655252121433</v>
      </c>
      <c r="E32">
        <v>-1.5799652372436068E-4</v>
      </c>
      <c r="F32">
        <v>0.70780471797177325</v>
      </c>
      <c r="G32">
        <v>37.14379695580385</v>
      </c>
      <c r="H32">
        <f>(E32*表面層!$C$2+F32)*表面層!$C$2+G32</f>
        <v>106.34430351573756</v>
      </c>
      <c r="I32">
        <f t="shared" si="0"/>
        <v>16</v>
      </c>
      <c r="Q32" s="5"/>
      <c r="AC32" s="3" t="s">
        <v>13</v>
      </c>
      <c r="AG32">
        <f>AG31</f>
        <v>-1400</v>
      </c>
      <c r="AH32">
        <f t="shared" ref="AH32:AH41" si="3">AH19</f>
        <v>0</v>
      </c>
      <c r="AJ32">
        <f>AJ31</f>
        <v>-1400</v>
      </c>
      <c r="AK32">
        <f t="shared" ref="AK32:AK42" si="4">AK19</f>
        <v>110</v>
      </c>
    </row>
    <row r="33" spans="1:37" x14ac:dyDescent="0.25">
      <c r="A33">
        <v>0.19</v>
      </c>
      <c r="B33">
        <v>87.506057437934714</v>
      </c>
      <c r="C33">
        <v>160.84654719186187</v>
      </c>
      <c r="D33">
        <v>218.67158643168261</v>
      </c>
      <c r="E33">
        <v>-1.4963797977811462E-4</v>
      </c>
      <c r="F33">
        <v>0.65306938228726552</v>
      </c>
      <c r="G33">
        <v>36.218189925533444</v>
      </c>
      <c r="H33">
        <f>(E33*表面層!$C$2+F33)*表面層!$C$2+G33</f>
        <v>100.02874835647884</v>
      </c>
      <c r="I33">
        <f t="shared" si="0"/>
        <v>17</v>
      </c>
      <c r="Q33" s="5"/>
      <c r="AC33" s="3" t="s">
        <v>13</v>
      </c>
      <c r="AG33">
        <f>-AG31</f>
        <v>1400</v>
      </c>
      <c r="AH33">
        <f t="shared" si="3"/>
        <v>0</v>
      </c>
      <c r="AJ33">
        <f ca="1">$AD$8-$AJ$3</f>
        <v>-244.6687345156283</v>
      </c>
      <c r="AK33">
        <f t="shared" si="4"/>
        <v>110</v>
      </c>
    </row>
    <row r="34" spans="1:37" x14ac:dyDescent="0.25">
      <c r="A34">
        <v>0.2</v>
      </c>
      <c r="B34">
        <v>82.632761465865144</v>
      </c>
      <c r="C34">
        <v>150.18038325079283</v>
      </c>
      <c r="D34">
        <v>203.30463663650391</v>
      </c>
      <c r="E34">
        <v>-1.4388324704827247E-4</v>
      </c>
      <c r="F34">
        <v>0.60318415738124698</v>
      </c>
      <c r="G34">
        <v>35.298881656474393</v>
      </c>
      <c r="H34">
        <f>(E34*表面層!$C$2+F34)*表面層!$C$2+G34</f>
        <v>94.178464924116369</v>
      </c>
      <c r="I34">
        <f t="shared" si="0"/>
        <v>18</v>
      </c>
      <c r="Q34" s="5"/>
      <c r="AC34" s="3" t="s">
        <v>13</v>
      </c>
      <c r="AG34">
        <f>AG33</f>
        <v>1400</v>
      </c>
      <c r="AH34">
        <f t="shared" si="3"/>
        <v>-35</v>
      </c>
      <c r="AJ34">
        <f ca="1">$AD$7-$AJ$3</f>
        <v>-239.6687345156283</v>
      </c>
      <c r="AK34">
        <f t="shared" si="4"/>
        <v>150</v>
      </c>
    </row>
    <row r="35" spans="1:37" x14ac:dyDescent="0.25">
      <c r="A35">
        <v>0.21</v>
      </c>
      <c r="B35">
        <v>78.118745587882273</v>
      </c>
      <c r="C35">
        <v>140.40949744148065</v>
      </c>
      <c r="D35">
        <v>189.13229447629647</v>
      </c>
      <c r="E35">
        <v>-1.4482558378103793E-4</v>
      </c>
      <c r="F35">
        <v>0.55964076223867698</v>
      </c>
      <c r="G35">
        <v>34.274368344986797</v>
      </c>
      <c r="H35">
        <f>(E35*表面層!$C$2+F35)*表面層!$C$2+G35</f>
        <v>88.790188731044111</v>
      </c>
      <c r="I35">
        <f t="shared" si="0"/>
        <v>19</v>
      </c>
      <c r="Q35" s="5"/>
      <c r="AC35" s="3" t="s">
        <v>13</v>
      </c>
      <c r="AG35">
        <f>AG31</f>
        <v>-1400</v>
      </c>
      <c r="AH35">
        <f t="shared" si="3"/>
        <v>-35</v>
      </c>
      <c r="AJ35">
        <f ca="1">$AD$6+$AJ$3</f>
        <v>-92.94974491562752</v>
      </c>
      <c r="AK35">
        <f t="shared" si="4"/>
        <v>150</v>
      </c>
    </row>
    <row r="36" spans="1:37" x14ac:dyDescent="0.25">
      <c r="Q36" s="5"/>
      <c r="AC36" s="3" t="s">
        <v>13</v>
      </c>
      <c r="AG36" t="s">
        <v>56</v>
      </c>
      <c r="AH36">
        <f t="shared" si="3"/>
        <v>0</v>
      </c>
      <c r="AJ36">
        <f ca="1">$AD$5+$AJ$3</f>
        <v>-87.94974491562752</v>
      </c>
      <c r="AK36">
        <f t="shared" si="4"/>
        <v>110</v>
      </c>
    </row>
    <row r="37" spans="1:37" x14ac:dyDescent="0.25">
      <c r="A37" t="s">
        <v>22</v>
      </c>
      <c r="B37">
        <v>80</v>
      </c>
      <c r="C37">
        <v>200</v>
      </c>
      <c r="D37">
        <v>300</v>
      </c>
      <c r="E37">
        <v>-2640000</v>
      </c>
      <c r="K37" t="s">
        <v>36</v>
      </c>
      <c r="Q37" s="5"/>
      <c r="AC37" s="3" t="s">
        <v>13</v>
      </c>
      <c r="AG37">
        <f>AG31</f>
        <v>-1400</v>
      </c>
      <c r="AH37">
        <f t="shared" si="3"/>
        <v>0</v>
      </c>
      <c r="AJ37">
        <f ca="1">-AJ36</f>
        <v>87.94974491562752</v>
      </c>
      <c r="AK37">
        <f t="shared" si="4"/>
        <v>110</v>
      </c>
    </row>
    <row r="38" spans="1:37" x14ac:dyDescent="0.25">
      <c r="A38">
        <v>0.02</v>
      </c>
      <c r="B38">
        <v>6.3084849845559399</v>
      </c>
      <c r="C38">
        <v>6.3185979421838647</v>
      </c>
      <c r="D38">
        <v>6.3232590986010626</v>
      </c>
      <c r="E38">
        <v>-1.7119583057900868E-7</v>
      </c>
      <c r="F38">
        <v>1.322094794615128E-4</v>
      </c>
      <c r="G38">
        <v>6.2990038795147258</v>
      </c>
      <c r="H38">
        <f>(E38*表面層!$C$2+F38)*表面層!$C$2+G38</f>
        <v>6.3105128691550867</v>
      </c>
      <c r="I38">
        <v>0</v>
      </c>
      <c r="K38" t="s">
        <v>29</v>
      </c>
      <c r="L38">
        <f ca="1">L17</f>
        <v>0.09</v>
      </c>
      <c r="Q38" s="5"/>
      <c r="AC38" s="3" t="s">
        <v>13</v>
      </c>
      <c r="AG38">
        <f>AG37</f>
        <v>-1400</v>
      </c>
      <c r="AH38">
        <f t="shared" si="3"/>
        <v>100</v>
      </c>
      <c r="AJ38">
        <f ca="1">-AJ35</f>
        <v>92.94974491562752</v>
      </c>
      <c r="AK38">
        <f t="shared" si="4"/>
        <v>150</v>
      </c>
    </row>
    <row r="39" spans="1:37" x14ac:dyDescent="0.25">
      <c r="A39">
        <v>0.03</v>
      </c>
      <c r="B39">
        <v>6.3405121626004437</v>
      </c>
      <c r="C39">
        <v>6.3511304327091151</v>
      </c>
      <c r="D39">
        <v>6.356148783702503</v>
      </c>
      <c r="E39">
        <v>-1.7410033775027413E-7</v>
      </c>
      <c r="F39">
        <v>1.3723367880899228E-4</v>
      </c>
      <c r="G39">
        <v>6.3306477104573284</v>
      </c>
      <c r="H39">
        <f>(E39*表面層!$C$2+F39)*表面層!$C$2+G39</f>
        <v>6.3426300749607245</v>
      </c>
      <c r="I39">
        <f>I38+1</f>
        <v>1</v>
      </c>
      <c r="K39" t="s">
        <v>30</v>
      </c>
      <c r="L39">
        <f ca="1">L18</f>
        <v>0.1</v>
      </c>
      <c r="Q39" s="5"/>
      <c r="AC39" s="3" t="s">
        <v>13</v>
      </c>
      <c r="AG39">
        <f>-AG38</f>
        <v>1400</v>
      </c>
      <c r="AH39">
        <f t="shared" si="3"/>
        <v>100</v>
      </c>
      <c r="AJ39">
        <f ca="1">-AJ34</f>
        <v>239.6687345156283</v>
      </c>
      <c r="AK39">
        <f t="shared" si="4"/>
        <v>150</v>
      </c>
    </row>
    <row r="40" spans="1:37" x14ac:dyDescent="0.25">
      <c r="A40">
        <v>0.04</v>
      </c>
      <c r="B40">
        <v>6.3672310739737847</v>
      </c>
      <c r="C40">
        <v>6.3780500378242424</v>
      </c>
      <c r="D40">
        <v>6.3828661835996634</v>
      </c>
      <c r="E40">
        <v>-1.9089351969516642E-7</v>
      </c>
      <c r="F40">
        <v>1.436082176017945E-4</v>
      </c>
      <c r="G40">
        <v>6.3569641350916894</v>
      </c>
      <c r="H40">
        <f>(E40*表面層!$C$2+F40)*表面層!$C$2+G40</f>
        <v>6.3694160216549172</v>
      </c>
      <c r="I40">
        <f t="shared" ref="I40:I57" si="5">I39+1</f>
        <v>2</v>
      </c>
      <c r="K40" t="s">
        <v>31</v>
      </c>
      <c r="L40">
        <f ca="1">L19</f>
        <v>0.11</v>
      </c>
      <c r="Q40" s="5"/>
      <c r="AC40" s="3" t="s">
        <v>13</v>
      </c>
      <c r="AG40">
        <f>AG39</f>
        <v>1400</v>
      </c>
      <c r="AH40">
        <f t="shared" si="3"/>
        <v>0</v>
      </c>
      <c r="AJ40">
        <f ca="1">-AJ33</f>
        <v>244.6687345156283</v>
      </c>
      <c r="AK40">
        <f t="shared" si="4"/>
        <v>110</v>
      </c>
    </row>
    <row r="41" spans="1:37" x14ac:dyDescent="0.25">
      <c r="A41">
        <v>0.05</v>
      </c>
      <c r="B41">
        <v>6.3891855328484128</v>
      </c>
      <c r="C41">
        <v>6.3998184612990459</v>
      </c>
      <c r="D41">
        <v>6.4046217979734799</v>
      </c>
      <c r="E41">
        <v>-1.8442895611024935E-7</v>
      </c>
      <c r="F41">
        <v>1.402478447994956E-4</v>
      </c>
      <c r="G41">
        <v>6.3791460505835627</v>
      </c>
      <c r="H41">
        <f>(E41*表面層!$C$2+F41)*表面層!$C$2+G41</f>
        <v>6.3913265455024098</v>
      </c>
      <c r="I41">
        <f t="shared" si="5"/>
        <v>3</v>
      </c>
      <c r="K41" t="s">
        <v>32</v>
      </c>
      <c r="L41">
        <f ca="1">OFFSET(H38,$L$16-1,0)</f>
        <v>6.4461561663716971</v>
      </c>
      <c r="Q41" s="5"/>
      <c r="AC41" s="3" t="s">
        <v>13</v>
      </c>
      <c r="AG41">
        <f>AG37</f>
        <v>-1400</v>
      </c>
      <c r="AH41">
        <f t="shared" si="3"/>
        <v>0</v>
      </c>
      <c r="AJ41">
        <f>-AJ32</f>
        <v>1400</v>
      </c>
      <c r="AK41">
        <f t="shared" si="4"/>
        <v>110</v>
      </c>
    </row>
    <row r="42" spans="1:37" x14ac:dyDescent="0.25">
      <c r="A42">
        <v>0.06</v>
      </c>
      <c r="B42">
        <v>6.4074135705902835</v>
      </c>
      <c r="C42">
        <v>6.4176453262624182</v>
      </c>
      <c r="D42">
        <v>6.4220936613601998</v>
      </c>
      <c r="E42">
        <v>-1.8536945283315301E-7</v>
      </c>
      <c r="F42">
        <v>1.3716807739442346E-4</v>
      </c>
      <c r="G42">
        <v>6.3976264888968659</v>
      </c>
      <c r="H42">
        <f>(E42*表面層!$C$2+F42)*表面層!$C$2+G42</f>
        <v>6.4094896021079766</v>
      </c>
      <c r="I42">
        <f t="shared" si="5"/>
        <v>4</v>
      </c>
      <c r="K42" t="s">
        <v>33</v>
      </c>
      <c r="L42">
        <f ca="1">OFFSET(H38,$L$16,0)</f>
        <v>6.4542745339366894</v>
      </c>
      <c r="Q42" s="5"/>
      <c r="AC42" s="3" t="s">
        <v>13</v>
      </c>
      <c r="AJ42">
        <f>-AJ31</f>
        <v>1400</v>
      </c>
      <c r="AK42">
        <f t="shared" si="4"/>
        <v>100</v>
      </c>
    </row>
    <row r="43" spans="1:37" x14ac:dyDescent="0.25">
      <c r="A43">
        <v>7.0000000000000007E-2</v>
      </c>
      <c r="B43">
        <v>6.4223297027489936</v>
      </c>
      <c r="C43">
        <v>6.4319109337005553</v>
      </c>
      <c r="D43">
        <v>6.4361173869117234</v>
      </c>
      <c r="E43">
        <v>-1.7172299614244505E-7</v>
      </c>
      <c r="F43">
        <v>1.2792603018289326E-4</v>
      </c>
      <c r="G43">
        <v>6.4131946475096697</v>
      </c>
      <c r="H43">
        <f>(E43*表面層!$C$2+F43)*表面層!$C$2+G43</f>
        <v>6.4242700205665342</v>
      </c>
      <c r="I43">
        <f t="shared" si="5"/>
        <v>5</v>
      </c>
      <c r="K43" t="s">
        <v>34</v>
      </c>
      <c r="L43">
        <f ca="1">OFFSET(H38,$L$16+1,0)</f>
        <v>6.460817010889965</v>
      </c>
      <c r="Q43" s="5"/>
      <c r="AC43" s="3" t="s">
        <v>13</v>
      </c>
    </row>
    <row r="44" spans="1:37" x14ac:dyDescent="0.25">
      <c r="A44">
        <v>0.08</v>
      </c>
      <c r="B44">
        <v>6.4345315916877626</v>
      </c>
      <c r="C44">
        <v>6.4434355736553028</v>
      </c>
      <c r="D44">
        <v>6.4474653980654955</v>
      </c>
      <c r="E44">
        <v>-1.5409820739805444E-7</v>
      </c>
      <c r="F44">
        <v>1.1734734780096282E-4</v>
      </c>
      <c r="G44">
        <v>6.4261300323910309</v>
      </c>
      <c r="H44">
        <f>(E44*表面層!$C$2+F44)*表面層!$C$2+G44</f>
        <v>6.4363237850971462</v>
      </c>
      <c r="I44">
        <f t="shared" si="5"/>
        <v>6</v>
      </c>
      <c r="K44" t="s">
        <v>35</v>
      </c>
      <c r="L44">
        <f ca="1">L38^2*(L39-L40)-L39^2*(L38-L40)+L40^2*(L38-L39)</f>
        <v>-1.9999999999999673E-6</v>
      </c>
      <c r="Q44" s="5"/>
      <c r="AC44" s="3" t="s">
        <v>13</v>
      </c>
    </row>
    <row r="45" spans="1:37" x14ac:dyDescent="0.25">
      <c r="A45">
        <v>0.09</v>
      </c>
      <c r="B45">
        <v>6.4444949760754309</v>
      </c>
      <c r="C45">
        <v>6.4527945124692767</v>
      </c>
      <c r="D45">
        <v>6.4566535162606256</v>
      </c>
      <c r="E45">
        <v>-1.3896711531168303E-7</v>
      </c>
      <c r="F45">
        <v>1.0807359556930714E-4</v>
      </c>
      <c r="G45">
        <v>6.4367384779678831</v>
      </c>
      <c r="H45">
        <f>(E45*表面層!$C$2+F45)*表面層!$C$2+G45</f>
        <v>6.4461561663716971</v>
      </c>
      <c r="I45">
        <f t="shared" si="5"/>
        <v>7</v>
      </c>
      <c r="K45" t="s">
        <v>24</v>
      </c>
      <c r="L45">
        <f ca="1">(L41*(L39-L40)-L42*(L38-L40)+L43*(L38-L39))/L44</f>
        <v>-7.8794530585861349</v>
      </c>
      <c r="Q45" s="5"/>
      <c r="AC45" s="3" t="s">
        <v>13</v>
      </c>
    </row>
    <row r="46" spans="1:37" x14ac:dyDescent="0.25">
      <c r="A46">
        <v>0.1</v>
      </c>
      <c r="B46">
        <v>6.4527238889332024</v>
      </c>
      <c r="C46">
        <v>6.4604149452296822</v>
      </c>
      <c r="D46">
        <v>6.4638673336485875</v>
      </c>
      <c r="E46">
        <v>-1.3440114370428265E-7</v>
      </c>
      <c r="F46">
        <v>1.0172445604120212E-4</v>
      </c>
      <c r="G46">
        <v>6.4454460997696117</v>
      </c>
      <c r="H46">
        <f>(E46*表面層!$C$2+F46)*表面層!$C$2+G46</f>
        <v>6.4542745339366894</v>
      </c>
      <c r="I46">
        <f t="shared" si="5"/>
        <v>8</v>
      </c>
      <c r="K46" t="s">
        <v>25</v>
      </c>
      <c r="L46">
        <f ca="1">(L38^2*(L42-L43)-L39^2*(L41-L43)+L40^2*(L41-L42))/L44</f>
        <v>2.3089328376301212</v>
      </c>
      <c r="Q46" s="5"/>
      <c r="AC46" s="3" t="s">
        <v>13</v>
      </c>
    </row>
    <row r="47" spans="1:37" x14ac:dyDescent="0.25">
      <c r="A47">
        <v>0.11</v>
      </c>
      <c r="B47">
        <v>6.4594377899993214</v>
      </c>
      <c r="C47">
        <v>6.4663712887800608</v>
      </c>
      <c r="D47">
        <v>6.4696891890649928</v>
      </c>
      <c r="E47">
        <v>-1.1181888025835936E-7</v>
      </c>
      <c r="F47">
        <v>8.9088442978507267E-5</v>
      </c>
      <c r="G47">
        <v>6.453026355394698</v>
      </c>
      <c r="H47">
        <f>(E47*表面層!$C$2+F47)*表面層!$C$2+G47</f>
        <v>6.460817010889965</v>
      </c>
      <c r="I47">
        <f t="shared" si="5"/>
        <v>9</v>
      </c>
      <c r="K47" t="s">
        <v>26</v>
      </c>
      <c r="L47">
        <f ca="1">(L38^2*(L39*L43-L40*L42)-L39^2*(L38*L43-L40*L41)+L40^2*(L38*L42-L39*L41))/L44</f>
        <v>6.3021757807589971</v>
      </c>
      <c r="Q47" s="5"/>
      <c r="AC47" s="3" t="s">
        <v>13</v>
      </c>
    </row>
    <row r="48" spans="1:37" x14ac:dyDescent="0.25">
      <c r="A48">
        <v>0.12</v>
      </c>
      <c r="B48">
        <v>6.4647098488476971</v>
      </c>
      <c r="C48">
        <v>6.4711462592349811</v>
      </c>
      <c r="D48">
        <v>6.4742939742637802</v>
      </c>
      <c r="E48">
        <v>-1.007254679062829E-7</v>
      </c>
      <c r="F48">
        <v>8.1839884241118667E-5</v>
      </c>
      <c r="G48">
        <v>6.4588073011030076</v>
      </c>
      <c r="H48">
        <f>(E48*表面層!$C$2+F48)*表面層!$C$2+G48</f>
        <v>6.4659840348480566</v>
      </c>
      <c r="I48">
        <f t="shared" si="5"/>
        <v>10</v>
      </c>
      <c r="K48" t="s">
        <v>36</v>
      </c>
      <c r="L48">
        <f ca="1">IF($L$16=0,H38,(L45*表面層!$C$3+L46)*表面層!$C$3+L47)</f>
        <v>6.4542745339361476</v>
      </c>
      <c r="Q48" s="5"/>
      <c r="AC48" s="3" t="s">
        <v>13</v>
      </c>
    </row>
    <row r="49" spans="1:29" x14ac:dyDescent="0.25">
      <c r="A49">
        <v>0.13</v>
      </c>
      <c r="B49">
        <v>6.4689334860825145</v>
      </c>
      <c r="C49">
        <v>6.474647365620906</v>
      </c>
      <c r="D49">
        <v>6.4778770227619011</v>
      </c>
      <c r="E49">
        <v>-6.9632233681740234E-8</v>
      </c>
      <c r="F49">
        <v>6.7112688250811029E-5</v>
      </c>
      <c r="G49">
        <v>6.4640101173180158</v>
      </c>
      <c r="H49">
        <f>(E49*表面層!$C$2+F49)*表面層!$C$2+G49</f>
        <v>6.4700250638062791</v>
      </c>
      <c r="I49">
        <f t="shared" si="5"/>
        <v>11</v>
      </c>
      <c r="Q49" s="5"/>
      <c r="AC49" s="3" t="s">
        <v>13</v>
      </c>
    </row>
    <row r="50" spans="1:29" x14ac:dyDescent="0.25">
      <c r="A50">
        <v>0.14000000000000001</v>
      </c>
      <c r="B50">
        <v>6.4720642533378951</v>
      </c>
      <c r="C50">
        <v>6.4778771115153422</v>
      </c>
      <c r="D50">
        <v>6.4811447322607263</v>
      </c>
      <c r="E50">
        <v>-7.1655806173749408E-8</v>
      </c>
      <c r="F50">
        <v>6.8504110540699038E-5</v>
      </c>
      <c r="G50">
        <v>6.4670425216541538</v>
      </c>
      <c r="H50">
        <f>(E50*表面層!$C$2+F50)*表面層!$C$2+G50</f>
        <v>6.4731763746464859</v>
      </c>
      <c r="I50">
        <f t="shared" si="5"/>
        <v>12</v>
      </c>
      <c r="Q50" s="5"/>
      <c r="AC50" s="3" t="s">
        <v>13</v>
      </c>
    </row>
    <row r="51" spans="1:29" x14ac:dyDescent="0.25">
      <c r="A51">
        <v>0.15</v>
      </c>
      <c r="B51">
        <v>6.4750091216017962</v>
      </c>
      <c r="C51">
        <v>6.4805503551181323</v>
      </c>
      <c r="D51">
        <v>6.4838009428594496</v>
      </c>
      <c r="E51">
        <v>-6.2141220710438552E-8</v>
      </c>
      <c r="F51">
        <v>6.3576487768386217E-5</v>
      </c>
      <c r="G51">
        <v>6.4703207063928696</v>
      </c>
      <c r="H51">
        <f>(E51*表面層!$C$2+F51)*表面層!$C$2+G51</f>
        <v>6.4760569429626038</v>
      </c>
      <c r="I51">
        <f t="shared" si="5"/>
        <v>13</v>
      </c>
      <c r="Q51" s="5"/>
      <c r="AC51" s="3" t="s">
        <v>13</v>
      </c>
    </row>
    <row r="52" spans="1:29" x14ac:dyDescent="0.25">
      <c r="A52">
        <v>0.16</v>
      </c>
      <c r="B52">
        <v>6.4774005774403491</v>
      </c>
      <c r="C52">
        <v>6.4828617370348649</v>
      </c>
      <c r="D52">
        <v>6.4853126871061857</v>
      </c>
      <c r="E52">
        <v>-9.5455284429221771E-8</v>
      </c>
      <c r="F52">
        <v>7.2237142927806681E-5</v>
      </c>
      <c r="G52">
        <v>6.4722325198264654</v>
      </c>
      <c r="H52">
        <f>(E52*表面層!$C$2+F52)*表面層!$C$2+G52</f>
        <v>6.4785016812749543</v>
      </c>
      <c r="I52">
        <f t="shared" si="5"/>
        <v>14</v>
      </c>
      <c r="Q52" s="5"/>
      <c r="AC52" s="3" t="s">
        <v>13</v>
      </c>
    </row>
    <row r="53" spans="1:29" x14ac:dyDescent="0.25">
      <c r="A53">
        <v>0.17</v>
      </c>
      <c r="B53">
        <v>6.4792254008214565</v>
      </c>
      <c r="C53">
        <v>6.4838127195376938</v>
      </c>
      <c r="D53">
        <v>6.4858782327290294</v>
      </c>
      <c r="E53">
        <v>-7.9875109342191825E-8</v>
      </c>
      <c r="F53">
        <v>6.0592686584465021E-5</v>
      </c>
      <c r="G53">
        <v>6.4748891865944938</v>
      </c>
      <c r="H53">
        <f>(E53*表面層!$C$2+F53)*表面層!$C$2+G53</f>
        <v>6.4801497041595182</v>
      </c>
      <c r="I53">
        <f t="shared" si="5"/>
        <v>15</v>
      </c>
      <c r="Q53" s="5"/>
      <c r="AC53" s="3" t="s">
        <v>13</v>
      </c>
    </row>
    <row r="54" spans="1:29" x14ac:dyDescent="0.25">
      <c r="A54">
        <v>0.18</v>
      </c>
      <c r="B54">
        <v>6.4804355127291577</v>
      </c>
      <c r="C54">
        <v>6.4840978851052089</v>
      </c>
      <c r="D54">
        <v>6.4861736480193493</v>
      </c>
      <c r="E54">
        <v>-4.4373366631933815E-8</v>
      </c>
      <c r="F54">
        <v>4.2944312457364413E-5</v>
      </c>
      <c r="G54">
        <v>6.4772839572790133</v>
      </c>
      <c r="H54">
        <f>(E54*表面層!$C$2+F54)*表面層!$C$2+G54</f>
        <v>6.4811346548584305</v>
      </c>
      <c r="I54">
        <f t="shared" si="5"/>
        <v>16</v>
      </c>
      <c r="Q54" s="5"/>
      <c r="AC54" s="3" t="s">
        <v>13</v>
      </c>
    </row>
    <row r="55" spans="1:29" x14ac:dyDescent="0.25">
      <c r="A55">
        <v>0.19</v>
      </c>
      <c r="B55">
        <v>6.4812588742970521</v>
      </c>
      <c r="C55">
        <v>6.4841983576851741</v>
      </c>
      <c r="D55">
        <v>6.4861551086222304</v>
      </c>
      <c r="E55">
        <v>-2.2400843320250865E-8</v>
      </c>
      <c r="F55">
        <v>3.0767931030683889E-5</v>
      </c>
      <c r="G55">
        <v>6.4789408052118498</v>
      </c>
      <c r="H55">
        <f>(E55*表面層!$C$2+F55)*表面層!$C$2+G55</f>
        <v>6.4817935898817156</v>
      </c>
      <c r="I55">
        <f t="shared" si="5"/>
        <v>17</v>
      </c>
      <c r="Q55" s="5"/>
      <c r="AC55" s="3" t="s">
        <v>13</v>
      </c>
    </row>
    <row r="56" spans="1:29" x14ac:dyDescent="0.25">
      <c r="A56">
        <v>0.2</v>
      </c>
      <c r="B56">
        <v>6.4819862720435673</v>
      </c>
      <c r="C56">
        <v>6.4839792991407696</v>
      </c>
      <c r="D56">
        <v>6.4858452873459322</v>
      </c>
      <c r="E56">
        <v>9.3241950375586111E-9</v>
      </c>
      <c r="F56">
        <v>1.3997784532824437E-5</v>
      </c>
      <c r="G56">
        <v>6.4808067744327058</v>
      </c>
      <c r="H56">
        <f>(E56*表面層!$C$2+F56)*表面層!$C$2+G56</f>
        <v>6.4822997948363641</v>
      </c>
      <c r="I56">
        <f t="shared" si="5"/>
        <v>18</v>
      </c>
      <c r="Q56" s="5"/>
      <c r="AC56" s="3" t="s">
        <v>13</v>
      </c>
    </row>
    <row r="57" spans="1:29" x14ac:dyDescent="0.25">
      <c r="A57">
        <v>0.21</v>
      </c>
      <c r="B57">
        <v>6.4822797325363997</v>
      </c>
      <c r="C57">
        <v>6.4834354688958182</v>
      </c>
      <c r="D57">
        <v>6.4853075777092739</v>
      </c>
      <c r="E57">
        <v>4.1317962754822639E-8</v>
      </c>
      <c r="F57">
        <v>-1.9378932428720627E-6</v>
      </c>
      <c r="G57">
        <v>6.4821703290342043</v>
      </c>
      <c r="H57">
        <f>(E57*表面層!$C$2+F57)*表面層!$C$2+G57</f>
        <v>6.4823897193374656</v>
      </c>
      <c r="I57">
        <f t="shared" si="5"/>
        <v>19</v>
      </c>
      <c r="Q57" s="5"/>
      <c r="AC57" s="3" t="s">
        <v>13</v>
      </c>
    </row>
    <row r="58" spans="1:29" x14ac:dyDescent="0.25">
      <c r="Q58" s="5"/>
      <c r="AC58" s="3" t="s">
        <v>13</v>
      </c>
    </row>
    <row r="59" spans="1:29" x14ac:dyDescent="0.25">
      <c r="A59" t="s">
        <v>23</v>
      </c>
      <c r="B59">
        <v>80</v>
      </c>
      <c r="C59">
        <v>200</v>
      </c>
      <c r="D59">
        <v>300</v>
      </c>
      <c r="E59">
        <v>-2640000</v>
      </c>
      <c r="K59" t="s">
        <v>37</v>
      </c>
      <c r="Q59" s="5"/>
      <c r="S59" s="1"/>
      <c r="U59" s="1"/>
      <c r="V59" s="1"/>
      <c r="W59" s="1"/>
      <c r="X59" s="1"/>
      <c r="Y59" s="1"/>
      <c r="Z59" s="1"/>
      <c r="AA59" s="1"/>
      <c r="AB59" s="1"/>
      <c r="AC59" s="3" t="s">
        <v>13</v>
      </c>
    </row>
    <row r="60" spans="1:29" x14ac:dyDescent="0.25">
      <c r="A60">
        <v>0.02</v>
      </c>
      <c r="B60">
        <v>6.1506982433485513</v>
      </c>
      <c r="C60">
        <v>6.154881593921071</v>
      </c>
      <c r="D60">
        <v>6.1581859935370922</v>
      </c>
      <c r="E60">
        <v>-8.2602664125953532E-9</v>
      </c>
      <c r="F60">
        <v>3.7174129366544021E-5</v>
      </c>
      <c r="G60">
        <v>6.1477771787042732</v>
      </c>
      <c r="H60">
        <f>(E60*表面層!$C$2+F60)*表面層!$C$2+G60</f>
        <v>6.1514119889768013</v>
      </c>
      <c r="I60">
        <v>0</v>
      </c>
      <c r="K60" t="s">
        <v>29</v>
      </c>
      <c r="L60">
        <f ca="1">L17</f>
        <v>0.09</v>
      </c>
      <c r="Q60" s="5"/>
      <c r="AC60" s="3" t="s">
        <v>13</v>
      </c>
    </row>
    <row r="61" spans="1:29" x14ac:dyDescent="0.25">
      <c r="A61">
        <v>0.03</v>
      </c>
      <c r="B61">
        <v>6.1157196225327883</v>
      </c>
      <c r="C61">
        <v>6.1190854494883089</v>
      </c>
      <c r="D61">
        <v>6.1225600475902677</v>
      </c>
      <c r="E61">
        <v>3.0442832076866555E-8</v>
      </c>
      <c r="F61">
        <v>1.9524564981140846E-5</v>
      </c>
      <c r="G61">
        <v>6.1139628232090031</v>
      </c>
      <c r="H61">
        <f>(E61*表面層!$C$2+F61)*表面層!$C$2+G61</f>
        <v>6.1162197080278862</v>
      </c>
      <c r="I61">
        <f>I60+1</f>
        <v>1</v>
      </c>
      <c r="K61" t="s">
        <v>30</v>
      </c>
      <c r="L61">
        <f ca="1">L18</f>
        <v>0.1</v>
      </c>
      <c r="Q61" s="5"/>
      <c r="AC61" s="3" t="s">
        <v>13</v>
      </c>
    </row>
    <row r="62" spans="1:29" x14ac:dyDescent="0.25">
      <c r="A62">
        <v>0.04</v>
      </c>
      <c r="B62">
        <v>6.0843723481355099</v>
      </c>
      <c r="C62">
        <v>6.0876602436545628</v>
      </c>
      <c r="D62">
        <v>6.0911132292461749</v>
      </c>
      <c r="E62">
        <v>3.2412393593972413E-8</v>
      </c>
      <c r="F62">
        <v>1.8323659119121448E-5</v>
      </c>
      <c r="G62">
        <v>6.0826990160869769</v>
      </c>
      <c r="H62">
        <f>(E62*表面層!$C$2+F62)*表面層!$C$2+G62</f>
        <v>6.0848555059348284</v>
      </c>
      <c r="I62">
        <f t="shared" ref="I62:I79" si="6">I61+1</f>
        <v>2</v>
      </c>
      <c r="K62" t="s">
        <v>31</v>
      </c>
      <c r="L62">
        <f ca="1">L19</f>
        <v>0.11</v>
      </c>
      <c r="Q62" s="5"/>
      <c r="AC62" s="3" t="s">
        <v>13</v>
      </c>
    </row>
    <row r="63" spans="1:29" x14ac:dyDescent="0.25">
      <c r="A63">
        <v>0.05</v>
      </c>
      <c r="B63">
        <v>6.0564293710222756</v>
      </c>
      <c r="C63">
        <v>6.060001103893085</v>
      </c>
      <c r="D63">
        <v>6.0636921742740064</v>
      </c>
      <c r="E63">
        <v>3.2483014632374084E-8</v>
      </c>
      <c r="F63">
        <v>2.0669196492995579E-5</v>
      </c>
      <c r="G63">
        <v>6.0545679440091815</v>
      </c>
      <c r="H63">
        <f>(E63*表面層!$C$2+F63)*表面層!$C$2+G63</f>
        <v>6.0569596938048047</v>
      </c>
      <c r="I63">
        <f t="shared" si="6"/>
        <v>3</v>
      </c>
      <c r="K63" t="s">
        <v>32</v>
      </c>
      <c r="L63">
        <f ca="1">OFFSET(H60,$L$16-1,0)</f>
        <v>5.9719284532392463</v>
      </c>
      <c r="Q63" s="5"/>
      <c r="AC63" s="3" t="s">
        <v>13</v>
      </c>
    </row>
    <row r="64" spans="1:29" x14ac:dyDescent="0.25">
      <c r="A64">
        <v>0.06</v>
      </c>
      <c r="B64">
        <v>6.0317199936857318</v>
      </c>
      <c r="C64">
        <v>6.0356439573903238</v>
      </c>
      <c r="D64">
        <v>6.0393973898176556</v>
      </c>
      <c r="E64">
        <v>2.1975576068415868E-8</v>
      </c>
      <c r="F64">
        <v>2.6546536239110451E-5</v>
      </c>
      <c r="G64">
        <v>6.0294556270997717</v>
      </c>
      <c r="H64">
        <f>(E64*表面層!$C$2+F64)*表面層!$C$2+G64</f>
        <v>6.0323300364843666</v>
      </c>
      <c r="I64">
        <f t="shared" si="6"/>
        <v>4</v>
      </c>
      <c r="K64" t="s">
        <v>33</v>
      </c>
      <c r="L64">
        <f ca="1">OFFSET(H60,$L$16,0)</f>
        <v>5.9553612876573894</v>
      </c>
      <c r="Q64" s="5"/>
      <c r="AC64" s="3" t="s">
        <v>13</v>
      </c>
    </row>
    <row r="65" spans="1:29" x14ac:dyDescent="0.25">
      <c r="A65">
        <v>7.0000000000000007E-2</v>
      </c>
      <c r="B65">
        <v>6.0094785605816217</v>
      </c>
      <c r="C65">
        <v>6.0137387496228394</v>
      </c>
      <c r="D65">
        <v>6.0175751440311203</v>
      </c>
      <c r="E65">
        <v>1.3010766996950968E-8</v>
      </c>
      <c r="F65">
        <v>3.1858560584336627E-5</v>
      </c>
      <c r="G65">
        <v>6.0068466068260937</v>
      </c>
      <c r="H65">
        <f>(E65*表面層!$C$2+F65)*表面層!$C$2+G65</f>
        <v>6.0101625705544972</v>
      </c>
      <c r="I65">
        <f t="shared" si="6"/>
        <v>5</v>
      </c>
      <c r="K65" t="s">
        <v>34</v>
      </c>
      <c r="L65">
        <f ca="1">OFFSET(H60,$L$16+1,0)</f>
        <v>5.9401748394200142</v>
      </c>
      <c r="Q65" s="5"/>
      <c r="AC65" s="3" t="s">
        <v>13</v>
      </c>
    </row>
    <row r="66" spans="1:29" x14ac:dyDescent="0.25">
      <c r="A66">
        <v>0.08</v>
      </c>
      <c r="B66">
        <v>5.9893717885943705</v>
      </c>
      <c r="C66">
        <v>5.993970595136207</v>
      </c>
      <c r="D66">
        <v>5.9981023416956596</v>
      </c>
      <c r="E66">
        <v>1.3609444299463162E-8</v>
      </c>
      <c r="F66">
        <v>3.4512743444780155E-5</v>
      </c>
      <c r="G66">
        <v>5.986523668675269</v>
      </c>
      <c r="H66">
        <f>(E66*表面層!$C$2+F66)*表面層!$C$2+G66</f>
        <v>5.990111037462742</v>
      </c>
      <c r="I66">
        <f t="shared" si="6"/>
        <v>6</v>
      </c>
      <c r="K66" t="s">
        <v>35</v>
      </c>
      <c r="L66">
        <f ca="1">L60^2*(L61-L62)-L61^2*(L60-L62)+L62^2*(L60-L61)</f>
        <v>-1.9999999999999673E-6</v>
      </c>
      <c r="Q66" s="5"/>
      <c r="AC66" s="3" t="s">
        <v>13</v>
      </c>
    </row>
    <row r="67" spans="1:29" x14ac:dyDescent="0.25">
      <c r="A67">
        <v>0.09</v>
      </c>
      <c r="B67">
        <v>5.9711208835033913</v>
      </c>
      <c r="C67">
        <v>5.9760673641360489</v>
      </c>
      <c r="D67">
        <v>5.9803747120621225</v>
      </c>
      <c r="E67">
        <v>8.4218514633142039E-9</v>
      </c>
      <c r="F67">
        <v>3.8862553529093385E-5</v>
      </c>
      <c r="G67">
        <v>5.9679579793717039</v>
      </c>
      <c r="H67">
        <f>(E67*表面層!$C$2+F67)*表面層!$C$2+G67</f>
        <v>5.9719284532392463</v>
      </c>
      <c r="I67">
        <f t="shared" si="6"/>
        <v>7</v>
      </c>
      <c r="K67" t="s">
        <v>24</v>
      </c>
      <c r="L67">
        <f ca="1">(L63*(L61-L62)-L64*(L60-L62)+L65*(L60-L61))/L66</f>
        <v>6.9035867224128982</v>
      </c>
      <c r="Q67" s="5"/>
      <c r="AC67" s="3" t="s">
        <v>13</v>
      </c>
    </row>
    <row r="68" spans="1:29" x14ac:dyDescent="0.25">
      <c r="A68">
        <v>0.1</v>
      </c>
      <c r="B68">
        <v>5.9545259528601076</v>
      </c>
      <c r="C68">
        <v>5.9596129720878928</v>
      </c>
      <c r="D68">
        <v>5.9639896739251794</v>
      </c>
      <c r="E68">
        <v>6.2508703393429202E-9</v>
      </c>
      <c r="F68">
        <v>4.0641583203192532E-5</v>
      </c>
      <c r="G68">
        <v>5.9512346206336764</v>
      </c>
      <c r="H68">
        <f>(E68*表面層!$C$2+F68)*表面層!$C$2+G68</f>
        <v>5.9553612876573894</v>
      </c>
      <c r="I68">
        <f t="shared" si="6"/>
        <v>8</v>
      </c>
      <c r="K68" t="s">
        <v>25</v>
      </c>
      <c r="L68">
        <f ca="1">(L60^2*(L64-L65)-L61^2*(L63-L65)+L62^2*(L63-L64))/L66</f>
        <v>-2.9683980354433475</v>
      </c>
      <c r="Q68" s="5"/>
      <c r="AC68" s="3" t="s">
        <v>13</v>
      </c>
    </row>
    <row r="69" spans="1:29" x14ac:dyDescent="0.25">
      <c r="A69">
        <v>0.11</v>
      </c>
      <c r="B69">
        <v>5.9393051026602226</v>
      </c>
      <c r="C69">
        <v>5.9445316247369639</v>
      </c>
      <c r="D69">
        <v>5.9489019125838336</v>
      </c>
      <c r="E69">
        <v>6.7512649630516261E-10</v>
      </c>
      <c r="F69">
        <v>4.3365315220548031E-5</v>
      </c>
      <c r="G69">
        <v>5.935831556632996</v>
      </c>
      <c r="H69">
        <f>(E69*表面層!$C$2+F69)*表面層!$C$2+G69</f>
        <v>5.9401748394200142</v>
      </c>
      <c r="I69">
        <f t="shared" si="6"/>
        <v>9</v>
      </c>
      <c r="K69" t="s">
        <v>26</v>
      </c>
      <c r="L69">
        <f ca="1">(L60^2*(L61*L65-L62*L64)-L61^2*(L60*L65-L62*L63)+L62^2*(L60*L64-L61*L63))/L66</f>
        <v>6.1831652239779293</v>
      </c>
      <c r="Q69" s="5"/>
      <c r="AC69" s="3" t="s">
        <v>13</v>
      </c>
    </row>
    <row r="70" spans="1:29" x14ac:dyDescent="0.25">
      <c r="A70">
        <v>0.12</v>
      </c>
      <c r="B70">
        <v>5.9253970771509357</v>
      </c>
      <c r="C70">
        <v>5.9303666954023928</v>
      </c>
      <c r="D70">
        <v>5.9350154963229587</v>
      </c>
      <c r="E70">
        <v>2.3066017167502306E-8</v>
      </c>
      <c r="F70">
        <v>3.495500062191076E-5</v>
      </c>
      <c r="G70">
        <v>5.9224530545913048</v>
      </c>
      <c r="H70">
        <f>(E70*表面層!$C$2+F70)*表面層!$C$2+G70</f>
        <v>5.9261792148251713</v>
      </c>
      <c r="I70">
        <f t="shared" si="6"/>
        <v>10</v>
      </c>
      <c r="K70" t="s">
        <v>37</v>
      </c>
      <c r="L70">
        <f ca="1">IF($L$16=0,H60,(L67*表面層!$C$3+L68)*表面層!$C$3+L69)</f>
        <v>5.9553612876577233</v>
      </c>
      <c r="Q70" s="5"/>
      <c r="AC70" s="3" t="s">
        <v>13</v>
      </c>
    </row>
    <row r="71" spans="1:29" x14ac:dyDescent="0.25">
      <c r="A71">
        <v>0.13</v>
      </c>
      <c r="B71">
        <v>5.9124438129371422</v>
      </c>
      <c r="C71">
        <v>5.9172580477948591</v>
      </c>
      <c r="D71">
        <v>5.9222303427224992</v>
      </c>
      <c r="E71">
        <v>4.3656024827713957E-8</v>
      </c>
      <c r="F71">
        <v>2.7894936862553093E-5</v>
      </c>
      <c r="G71">
        <v>5.9099328194292404</v>
      </c>
      <c r="H71">
        <f>(E71*表面層!$C$2+F71)*表面層!$C$2+G71</f>
        <v>5.9131588733637725</v>
      </c>
      <c r="I71">
        <f t="shared" si="6"/>
        <v>11</v>
      </c>
      <c r="Q71" s="5"/>
      <c r="AC71" s="3" t="s">
        <v>13</v>
      </c>
    </row>
    <row r="72" spans="1:29" x14ac:dyDescent="0.25">
      <c r="A72">
        <v>0.14000000000000001</v>
      </c>
      <c r="B72">
        <v>5.9005480437499012</v>
      </c>
      <c r="C72">
        <v>5.9049838878986778</v>
      </c>
      <c r="D72">
        <v>5.9101365738425011</v>
      </c>
      <c r="E72">
        <v>6.6188597871616548E-8</v>
      </c>
      <c r="F72">
        <v>1.8432560502411702E-5</v>
      </c>
      <c r="G72">
        <v>5.89864983188333</v>
      </c>
      <c r="H72">
        <f>(E72*表面層!$C$2+F72)*表面層!$C$2+G72</f>
        <v>5.9011549739122877</v>
      </c>
      <c r="I72">
        <f t="shared" si="6"/>
        <v>12</v>
      </c>
      <c r="Q72" s="5"/>
      <c r="AC72" s="3" t="s">
        <v>13</v>
      </c>
    </row>
    <row r="73" spans="1:29" x14ac:dyDescent="0.25">
      <c r="A73">
        <v>0.15</v>
      </c>
      <c r="B73">
        <v>5.8894896169735569</v>
      </c>
      <c r="C73">
        <v>5.8935909892573477</v>
      </c>
      <c r="D73">
        <v>5.8988005346627572</v>
      </c>
      <c r="E73">
        <v>8.1442507678060113E-8</v>
      </c>
      <c r="F73">
        <v>1.1374200215068525E-5</v>
      </c>
      <c r="G73">
        <v>5.888058448907211</v>
      </c>
      <c r="H73">
        <f>(E73*表面層!$C$2+F73)*表面層!$C$2+G73</f>
        <v>5.8900102940054984</v>
      </c>
      <c r="I73">
        <f t="shared" si="6"/>
        <v>13</v>
      </c>
      <c r="Q73" s="5"/>
      <c r="AC73" s="3" t="s">
        <v>13</v>
      </c>
    </row>
    <row r="74" spans="1:29" x14ac:dyDescent="0.25">
      <c r="A74">
        <v>0.16</v>
      </c>
      <c r="B74">
        <v>5.8793577405815043</v>
      </c>
      <c r="C74">
        <v>5.8829678114727351</v>
      </c>
      <c r="D74">
        <v>5.8879657251396367</v>
      </c>
      <c r="E74">
        <v>9.0432784433772028E-8</v>
      </c>
      <c r="F74">
        <v>4.762744452138157E-6</v>
      </c>
      <c r="G74">
        <v>5.8783979512049536</v>
      </c>
      <c r="H74">
        <f>(E74*表面層!$C$2+F74)*表面層!$C$2+G74</f>
        <v>5.8797785534945053</v>
      </c>
      <c r="I74">
        <f t="shared" si="6"/>
        <v>14</v>
      </c>
      <c r="Q74" s="5"/>
      <c r="AC74" s="3" t="s">
        <v>13</v>
      </c>
    </row>
    <row r="75" spans="1:29" x14ac:dyDescent="0.25">
      <c r="A75">
        <v>0.17</v>
      </c>
      <c r="B75">
        <v>5.8701016468486005</v>
      </c>
      <c r="C75">
        <v>5.8727719314884039</v>
      </c>
      <c r="D75">
        <v>5.8777275651355181</v>
      </c>
      <c r="E75">
        <v>1.241089294217435E-7</v>
      </c>
      <c r="F75">
        <v>-1.2498128239720775E-5</v>
      </c>
      <c r="G75">
        <v>5.8703071999594707</v>
      </c>
      <c r="H75">
        <f>(E75*表面層!$C$2+F75)*表面層!$C$2+G75</f>
        <v>5.8702984764297161</v>
      </c>
      <c r="I75">
        <f t="shared" si="6"/>
        <v>15</v>
      </c>
      <c r="Q75" s="5"/>
      <c r="AC75" s="3" t="s">
        <v>13</v>
      </c>
    </row>
    <row r="76" spans="1:29" x14ac:dyDescent="0.25">
      <c r="A76">
        <v>0.18</v>
      </c>
      <c r="B76">
        <v>5.861536702155929</v>
      </c>
      <c r="C76">
        <v>5.863150716780237</v>
      </c>
      <c r="D76">
        <v>5.8680386152393789</v>
      </c>
      <c r="E76">
        <v>1.6104028510086161E-7</v>
      </c>
      <c r="F76">
        <v>-3.1641157959002334E-5</v>
      </c>
      <c r="G76">
        <v>5.863037336968004</v>
      </c>
      <c r="H76">
        <f>(E76*表面層!$C$2+F76)*表面層!$C$2+G76</f>
        <v>5.8614836240231121</v>
      </c>
      <c r="I76">
        <f t="shared" si="6"/>
        <v>16</v>
      </c>
      <c r="Q76" s="5"/>
      <c r="AC76" s="3" t="s">
        <v>13</v>
      </c>
    </row>
    <row r="77" spans="1:29" x14ac:dyDescent="0.25">
      <c r="A77">
        <v>0.19</v>
      </c>
      <c r="B77">
        <v>5.8537417039641229</v>
      </c>
      <c r="C77">
        <v>5.8541797729113592</v>
      </c>
      <c r="D77">
        <v>5.8588950054236415</v>
      </c>
      <c r="E77">
        <v>1.9773522982964577E-7</v>
      </c>
      <c r="F77">
        <v>-5.1715289791996784E-5</v>
      </c>
      <c r="G77">
        <v>5.8566134216765731</v>
      </c>
      <c r="H77">
        <f>(E77*表面層!$C$2+F77)*表面層!$C$2+G77</f>
        <v>5.8534192449956697</v>
      </c>
      <c r="I77">
        <f t="shared" si="6"/>
        <v>17</v>
      </c>
      <c r="Q77" s="5"/>
      <c r="AC77" s="3" t="s">
        <v>13</v>
      </c>
    </row>
    <row r="78" spans="1:29" x14ac:dyDescent="0.25">
      <c r="A78">
        <v>0.2</v>
      </c>
      <c r="B78">
        <v>5.8466793084666735</v>
      </c>
      <c r="C78">
        <v>5.8457265874588558</v>
      </c>
      <c r="D78">
        <v>5.8501745948419535</v>
      </c>
      <c r="E78">
        <v>2.3827007073991395E-7</v>
      </c>
      <c r="F78">
        <v>-7.465496153900355E-5</v>
      </c>
      <c r="G78">
        <v>5.8511267769370594</v>
      </c>
      <c r="H78">
        <f>(E78*表面層!$C$2+F78)*表面層!$C$2+G78</f>
        <v>5.846043981490558</v>
      </c>
      <c r="I78">
        <f t="shared" si="6"/>
        <v>18</v>
      </c>
      <c r="Q78" s="5"/>
      <c r="AC78" s="3" t="s">
        <v>13</v>
      </c>
    </row>
    <row r="79" spans="1:29" x14ac:dyDescent="0.25">
      <c r="A79">
        <v>0.21</v>
      </c>
      <c r="B79">
        <v>5.8403031856081951</v>
      </c>
      <c r="C79">
        <v>5.8378036142641196</v>
      </c>
      <c r="D79">
        <v>5.8419027325337911</v>
      </c>
      <c r="E79">
        <v>2.8100429044247798E-7</v>
      </c>
      <c r="F79">
        <v>-9.9510962524519643E-5</v>
      </c>
      <c r="G79">
        <v>5.8464656351513256</v>
      </c>
      <c r="H79">
        <f>(E79*表面層!$C$2+F79)*表面層!$C$2+G79</f>
        <v>5.8393245818032984</v>
      </c>
      <c r="I79">
        <f t="shared" si="6"/>
        <v>19</v>
      </c>
      <c r="Q79" s="5"/>
      <c r="AC79" s="3" t="s">
        <v>13</v>
      </c>
    </row>
    <row r="80" spans="1:29" x14ac:dyDescent="0.25">
      <c r="Q80" s="5"/>
      <c r="AC80" s="3" t="s">
        <v>13</v>
      </c>
    </row>
    <row r="81" spans="1:29" x14ac:dyDescent="0.25">
      <c r="A81" t="s">
        <v>46</v>
      </c>
      <c r="B81">
        <v>80</v>
      </c>
      <c r="C81">
        <v>200</v>
      </c>
      <c r="D81">
        <v>300</v>
      </c>
      <c r="E81">
        <v>-2640000</v>
      </c>
      <c r="K81" t="s">
        <v>48</v>
      </c>
      <c r="Q81" s="5"/>
      <c r="AC81" s="3" t="s">
        <v>13</v>
      </c>
    </row>
    <row r="82" spans="1:29" x14ac:dyDescent="0.25">
      <c r="A82">
        <v>0.02</v>
      </c>
      <c r="B82">
        <v>50.89442115034052</v>
      </c>
      <c r="C82">
        <v>50.926439668707516</v>
      </c>
      <c r="D82">
        <v>50.932755174809429</v>
      </c>
      <c r="E82">
        <v>-9.2575420623902433E-7</v>
      </c>
      <c r="F82">
        <v>5.2603216413846037E-4</v>
      </c>
      <c r="G82">
        <v>50.858263404129403</v>
      </c>
      <c r="H82">
        <f>(E82*表面層!$C$2+F82)*表面層!$C$2+G82</f>
        <v>50.90160907848086</v>
      </c>
      <c r="I82">
        <v>0</v>
      </c>
      <c r="K82" t="s">
        <v>29</v>
      </c>
      <c r="L82">
        <f ca="1">L17</f>
        <v>0.09</v>
      </c>
      <c r="Q82" s="5"/>
      <c r="AC82" s="3" t="s">
        <v>13</v>
      </c>
    </row>
    <row r="83" spans="1:29" x14ac:dyDescent="0.25">
      <c r="A83">
        <v>0.03</v>
      </c>
      <c r="B83">
        <v>51.38895678098843</v>
      </c>
      <c r="C83">
        <v>51.420379777554899</v>
      </c>
      <c r="D83">
        <v>51.429337579649825</v>
      </c>
      <c r="E83">
        <v>-7.8309219896075806E-7</v>
      </c>
      <c r="F83">
        <v>4.8112412042952739E-4</v>
      </c>
      <c r="G83">
        <v>51.355478641427375</v>
      </c>
      <c r="H83">
        <f>(E83*表面層!$C$2+F83)*表面層!$C$2+G83</f>
        <v>51.395760131480721</v>
      </c>
      <c r="I83">
        <f>I82+1</f>
        <v>1</v>
      </c>
      <c r="K83" t="s">
        <v>30</v>
      </c>
      <c r="L83">
        <f ca="1">L18</f>
        <v>0.1</v>
      </c>
      <c r="Q83" s="5"/>
      <c r="AC83" s="3" t="s">
        <v>13</v>
      </c>
    </row>
    <row r="84" spans="1:29" x14ac:dyDescent="0.25">
      <c r="A84">
        <v>0.04</v>
      </c>
      <c r="B84">
        <v>51.8744536214273</v>
      </c>
      <c r="C84">
        <v>51.908641334169424</v>
      </c>
      <c r="D84">
        <v>51.915359262238589</v>
      </c>
      <c r="E84">
        <v>-9.89628752239641E-7</v>
      </c>
      <c r="F84">
        <v>5.6199365681146763E-4</v>
      </c>
      <c r="G84">
        <v>51.835827752896762</v>
      </c>
      <c r="H84">
        <f>(E84*表面層!$C$2+F84)*表面層!$C$2+G84</f>
        <v>51.882130831055512</v>
      </c>
      <c r="I84">
        <f t="shared" ref="I84:I101" si="7">I83+1</f>
        <v>2</v>
      </c>
      <c r="K84" t="s">
        <v>31</v>
      </c>
      <c r="L84">
        <f ca="1">L19</f>
        <v>0.11</v>
      </c>
      <c r="Q84" s="5"/>
      <c r="AC84" s="3" t="s">
        <v>13</v>
      </c>
    </row>
    <row r="85" spans="1:29" x14ac:dyDescent="0.25">
      <c r="A85">
        <v>0.05</v>
      </c>
      <c r="B85">
        <v>52.350558985494025</v>
      </c>
      <c r="C85">
        <v>52.389652296838712</v>
      </c>
      <c r="D85">
        <v>52.400246961745921</v>
      </c>
      <c r="E85">
        <v>-9.9923157030437352E-7</v>
      </c>
      <c r="F85">
        <v>6.0556243422427104E-4</v>
      </c>
      <c r="G85">
        <v>52.308509072806011</v>
      </c>
      <c r="H85">
        <f>(E85*表面層!$C$2+F85)*表面層!$C$2+G85</f>
        <v>52.359073000525392</v>
      </c>
      <c r="I85">
        <f t="shared" si="7"/>
        <v>3</v>
      </c>
      <c r="K85" t="s">
        <v>32</v>
      </c>
      <c r="L85">
        <f ca="1">OFFSET(H82,$L$16-1,0)</f>
        <v>54.2189131297771</v>
      </c>
      <c r="Q85" s="5"/>
      <c r="AC85" s="3" t="s">
        <v>13</v>
      </c>
    </row>
    <row r="86" spans="1:29" x14ac:dyDescent="0.25">
      <c r="A86">
        <v>0.06</v>
      </c>
      <c r="B86">
        <v>52.822926594026406</v>
      </c>
      <c r="C86">
        <v>52.866155132388293</v>
      </c>
      <c r="D86">
        <v>52.876531206780122</v>
      </c>
      <c r="E86">
        <v>-1.1658048898370356E-6</v>
      </c>
      <c r="F86">
        <v>6.8666318883671808E-4</v>
      </c>
      <c r="G86">
        <v>52.775454690214403</v>
      </c>
      <c r="H86">
        <f>(E86*表面層!$C$2+F86)*表面層!$C$2+G86</f>
        <v>52.832462960199706</v>
      </c>
      <c r="I86">
        <f t="shared" si="7"/>
        <v>4</v>
      </c>
      <c r="K86" t="s">
        <v>33</v>
      </c>
      <c r="L86">
        <f ca="1">OFFSET(H82,$L$16,0)</f>
        <v>54.670345030996934</v>
      </c>
      <c r="Q86" s="5"/>
      <c r="AC86" s="3" t="s">
        <v>13</v>
      </c>
    </row>
    <row r="87" spans="1:29" x14ac:dyDescent="0.25">
      <c r="A87">
        <v>7.0000000000000007E-2</v>
      </c>
      <c r="B87">
        <v>53.29093985464263</v>
      </c>
      <c r="C87">
        <v>53.334281016453041</v>
      </c>
      <c r="D87">
        <v>53.344943107705504</v>
      </c>
      <c r="E87">
        <v>-1.1570701631612653E-6</v>
      </c>
      <c r="F87">
        <v>6.8515599410520669E-4</v>
      </c>
      <c r="G87">
        <v>53.243532624158419</v>
      </c>
      <c r="H87">
        <f>(E87*表面層!$C$2+F87)*表面層!$C$2+G87</f>
        <v>53.300477521937324</v>
      </c>
      <c r="I87">
        <f t="shared" si="7"/>
        <v>5</v>
      </c>
      <c r="K87" t="s">
        <v>34</v>
      </c>
      <c r="L87">
        <f ca="1">OFFSET(H82,$L$16+1,0)</f>
        <v>55.113829658898752</v>
      </c>
      <c r="Q87" s="5"/>
      <c r="AC87" s="3" t="s">
        <v>13</v>
      </c>
    </row>
    <row r="88" spans="1:29" x14ac:dyDescent="0.25">
      <c r="A88">
        <v>0.08</v>
      </c>
      <c r="B88">
        <v>53.752651203378136</v>
      </c>
      <c r="C88">
        <v>53.79805849492449</v>
      </c>
      <c r="D88">
        <v>53.809597574760929</v>
      </c>
      <c r="E88">
        <v>-1.1954695357055492E-6</v>
      </c>
      <c r="F88">
        <v>7.1312556621718371E-4</v>
      </c>
      <c r="G88">
        <v>53.703252163109248</v>
      </c>
      <c r="H88">
        <f>(E88*表面層!$C$2+F88)*表面層!$C$2+G88</f>
        <v>53.762610024373913</v>
      </c>
      <c r="I88">
        <f t="shared" si="7"/>
        <v>6</v>
      </c>
      <c r="K88" t="s">
        <v>35</v>
      </c>
      <c r="L88">
        <f ca="1">L82^2*(L83-L84)-L83^2*(L82-L84)+L84^2*(L82-L83)</f>
        <v>-1.9999999999999673E-6</v>
      </c>
      <c r="Q88" s="5"/>
      <c r="AC88" s="3" t="s">
        <v>13</v>
      </c>
    </row>
    <row r="89" spans="1:29" x14ac:dyDescent="0.25">
      <c r="A89">
        <v>0.09</v>
      </c>
      <c r="B89">
        <v>54.209068849874704</v>
      </c>
      <c r="C89">
        <v>54.254383528856003</v>
      </c>
      <c r="D89">
        <v>54.266935593879559</v>
      </c>
      <c r="E89">
        <v>-1.1459167027661959E-6</v>
      </c>
      <c r="F89">
        <v>6.9847900161874171E-4</v>
      </c>
      <c r="G89">
        <v>54.160524396642884</v>
      </c>
      <c r="H89">
        <f>(E89*表面層!$C$2+F89)*表面層!$C$2+G89</f>
        <v>54.2189131297771</v>
      </c>
      <c r="I89">
        <f t="shared" si="7"/>
        <v>7</v>
      </c>
      <c r="K89" t="s">
        <v>24</v>
      </c>
      <c r="L89">
        <f ca="1">(L85*(L83-L84)-L86*(L82-L84)+L87*(L82-L83))/L88</f>
        <v>-39.736366590104694</v>
      </c>
      <c r="Q89" s="5"/>
      <c r="AC89" s="3" t="s">
        <v>13</v>
      </c>
    </row>
    <row r="90" spans="1:29" x14ac:dyDescent="0.25">
      <c r="A90">
        <v>0.1</v>
      </c>
      <c r="B90">
        <v>54.660426226092113</v>
      </c>
      <c r="C90">
        <v>54.705239429387724</v>
      </c>
      <c r="D90">
        <v>54.715634450889816</v>
      </c>
      <c r="E90">
        <v>-1.2249688444361104E-6</v>
      </c>
      <c r="F90">
        <v>7.1643463723873959E-4</v>
      </c>
      <c r="G90">
        <v>54.610951255717424</v>
      </c>
      <c r="H90">
        <f>(E90*表面層!$C$2+F90)*表面層!$C$2+G90</f>
        <v>54.670345030996934</v>
      </c>
      <c r="I90">
        <f t="shared" si="7"/>
        <v>8</v>
      </c>
      <c r="K90" t="s">
        <v>25</v>
      </c>
      <c r="L90">
        <f ca="1">(L82^2*(L86-L87)-L83^2*(L85-L87)+L84^2*(L85-L86))/L88</f>
        <v>52.693099774099061</v>
      </c>
      <c r="Q90" s="5"/>
      <c r="AC90" s="3" t="s">
        <v>13</v>
      </c>
    </row>
    <row r="91" spans="1:29" x14ac:dyDescent="0.25">
      <c r="A91">
        <v>0.11</v>
      </c>
      <c r="B91">
        <v>55.103428837541031</v>
      </c>
      <c r="C91">
        <v>55.149273089530098</v>
      </c>
      <c r="D91">
        <v>55.157115393232857</v>
      </c>
      <c r="E91">
        <v>-1.3800563464301239E-6</v>
      </c>
      <c r="F91">
        <v>7.6845121024266341E-4</v>
      </c>
      <c r="G91">
        <v>55.050785101338789</v>
      </c>
      <c r="H91">
        <f>(E91*表面層!$C$2+F91)*表面層!$C$2+G91</f>
        <v>55.113829658898752</v>
      </c>
      <c r="I91">
        <f t="shared" si="7"/>
        <v>9</v>
      </c>
      <c r="K91" t="s">
        <v>26</v>
      </c>
      <c r="L91">
        <f ca="1">(L82^2*(L83*L87-L84*L86)-L83^2*(L82*L87-L84*L85)+L84^2*(L82*L86-L83*L85))/L88</f>
        <v>49.798398719483359</v>
      </c>
      <c r="Q91" s="5"/>
      <c r="AC91" s="3" t="s">
        <v>13</v>
      </c>
    </row>
    <row r="92" spans="1:29" x14ac:dyDescent="0.25">
      <c r="A92">
        <v>0.12</v>
      </c>
      <c r="B92">
        <v>55.539204647049196</v>
      </c>
      <c r="C92">
        <v>55.582998938756738</v>
      </c>
      <c r="D92">
        <v>55.591674308908566</v>
      </c>
      <c r="E92">
        <v>-1.2645396789900698E-6</v>
      </c>
      <c r="F92">
        <v>7.1902354101351562E-4</v>
      </c>
      <c r="G92">
        <v>55.489775817713728</v>
      </c>
      <c r="H92">
        <f>(E92*表面層!$C$2+F92)*表面層!$C$2+G92</f>
        <v>55.549032775025175</v>
      </c>
      <c r="I92">
        <f t="shared" si="7"/>
        <v>10</v>
      </c>
      <c r="K92" t="s">
        <v>39</v>
      </c>
      <c r="L92">
        <f ca="1">IF($L$16=0,H82,(L89*表面層!$C$3+L90)*表面層!$C$3+L91)</f>
        <v>54.670345030992216</v>
      </c>
      <c r="Q92" s="5"/>
      <c r="AC92" s="3" t="s">
        <v>13</v>
      </c>
    </row>
    <row r="93" spans="1:29" x14ac:dyDescent="0.25">
      <c r="A93">
        <v>0.13</v>
      </c>
      <c r="B93">
        <v>55.969404266434978</v>
      </c>
      <c r="C93">
        <v>56.007932121802369</v>
      </c>
      <c r="D93">
        <v>56.019558107088429</v>
      </c>
      <c r="E93">
        <v>-9.3093458424667033E-7</v>
      </c>
      <c r="F93">
        <v>5.8172714498407995E-4</v>
      </c>
      <c r="G93">
        <v>55.928824076175417</v>
      </c>
      <c r="H93">
        <f>(E93*表面層!$C$2+F93)*表面層!$C$2+G93</f>
        <v>55.977687444831361</v>
      </c>
      <c r="I93">
        <f t="shared" si="7"/>
        <v>11</v>
      </c>
      <c r="Q93" s="5"/>
      <c r="AC93" s="3" t="s">
        <v>13</v>
      </c>
    </row>
    <row r="94" spans="1:29" x14ac:dyDescent="0.25">
      <c r="A94">
        <v>0.14000000000000001</v>
      </c>
      <c r="B94">
        <v>56.393586665571306</v>
      </c>
      <c r="C94">
        <v>56.428587888734761</v>
      </c>
      <c r="D94">
        <v>56.441135269289028</v>
      </c>
      <c r="E94">
        <v>-7.5546842796739203E-7</v>
      </c>
      <c r="F94">
        <v>5.032080195262838E-4</v>
      </c>
      <c r="G94">
        <v>56.358165021948174</v>
      </c>
      <c r="H94">
        <f>(E94*表面層!$C$2+F94)*表面層!$C$2+G94</f>
        <v>56.400931139621129</v>
      </c>
      <c r="I94">
        <f t="shared" si="7"/>
        <v>12</v>
      </c>
      <c r="Q94" s="5"/>
      <c r="AC94" s="3" t="s">
        <v>13</v>
      </c>
    </row>
    <row r="95" spans="1:29" x14ac:dyDescent="0.25">
      <c r="A95">
        <v>0.15</v>
      </c>
      <c r="B95">
        <v>56.813083117639252</v>
      </c>
      <c r="C95">
        <v>56.843596761547303</v>
      </c>
      <c r="D95">
        <v>56.854822275347644</v>
      </c>
      <c r="E95">
        <v>-6.4556921771347993E-7</v>
      </c>
      <c r="F95">
        <v>4.3503974686027455E-4</v>
      </c>
      <c r="G95">
        <v>56.782411580883824</v>
      </c>
      <c r="H95">
        <f>(E95*表面層!$C$2+F95)*表面層!$C$2+G95</f>
        <v>56.819459863392716</v>
      </c>
      <c r="I95">
        <f t="shared" si="7"/>
        <v>13</v>
      </c>
      <c r="Q95" s="5"/>
      <c r="AC95" s="3" t="s">
        <v>13</v>
      </c>
    </row>
    <row r="96" spans="1:29" x14ac:dyDescent="0.25">
      <c r="A96">
        <v>0.16</v>
      </c>
      <c r="B96">
        <v>57.227354177844525</v>
      </c>
      <c r="C96">
        <v>57.253117103384312</v>
      </c>
      <c r="D96">
        <v>57.252660303069995</v>
      </c>
      <c r="E96">
        <v>-9.9663204230906061E-7</v>
      </c>
      <c r="F96">
        <v>4.9374801801153076E-4</v>
      </c>
      <c r="G96">
        <v>57.194232781474383</v>
      </c>
      <c r="H96">
        <f>(E96*表面層!$C$2+F96)*表面層!$C$2+G96</f>
        <v>57.233641262852444</v>
      </c>
      <c r="I96">
        <f t="shared" si="7"/>
        <v>14</v>
      </c>
      <c r="Q96" s="5"/>
      <c r="AC96" s="3" t="s">
        <v>13</v>
      </c>
    </row>
    <row r="97" spans="1:29" x14ac:dyDescent="0.25">
      <c r="A97">
        <v>0.17</v>
      </c>
      <c r="B97">
        <v>57.635741793950125</v>
      </c>
      <c r="C97">
        <v>57.643615466467509</v>
      </c>
      <c r="D97">
        <v>57.637610091595185</v>
      </c>
      <c r="E97">
        <v>-5.7121675621856683E-7</v>
      </c>
      <c r="F97">
        <v>2.2555462938608669E-4</v>
      </c>
      <c r="G97">
        <v>57.621353210839068</v>
      </c>
      <c r="H97">
        <f>(E97*表面層!$C$2+F97)*表面層!$C$2+G97</f>
        <v>57.638196506215493</v>
      </c>
      <c r="I97">
        <f t="shared" si="7"/>
        <v>15</v>
      </c>
      <c r="Q97" s="5"/>
      <c r="AC97" s="3" t="s">
        <v>13</v>
      </c>
    </row>
    <row r="98" spans="1:29" x14ac:dyDescent="0.25">
      <c r="A98">
        <v>0.18</v>
      </c>
      <c r="B98">
        <v>58.035852741406167</v>
      </c>
      <c r="C98">
        <v>58.022570939231862</v>
      </c>
      <c r="D98">
        <v>58.013939675704606</v>
      </c>
      <c r="E98">
        <v>1.1076840687909487E-7</v>
      </c>
      <c r="F98">
        <v>-1.4169683871190583E-4</v>
      </c>
      <c r="G98">
        <v>58.046479570699141</v>
      </c>
      <c r="H98">
        <f>(E98*表面層!$C$2+F98)*表面層!$C$2+G98</f>
        <v>58.033417570896738</v>
      </c>
      <c r="I98">
        <f t="shared" si="7"/>
        <v>16</v>
      </c>
      <c r="AC98" s="3" t="s">
        <v>13</v>
      </c>
    </row>
    <row r="99" spans="1:29" x14ac:dyDescent="0.25">
      <c r="A99">
        <v>0.19</v>
      </c>
      <c r="B99">
        <v>58.429345806181622</v>
      </c>
      <c r="C99">
        <v>58.394667986260586</v>
      </c>
      <c r="D99">
        <v>58.381211505148087</v>
      </c>
      <c r="E99">
        <v>7.0189555250132774E-7</v>
      </c>
      <c r="F99">
        <v>-4.8551258737570088E-4</v>
      </c>
      <c r="G99">
        <v>58.463694681635587</v>
      </c>
      <c r="H99">
        <f>(E99*表面層!$C$2+F99)*表面層!$C$2+G99</f>
        <v>58.422162378423032</v>
      </c>
      <c r="I99">
        <f t="shared" si="7"/>
        <v>17</v>
      </c>
      <c r="AC99" s="3" t="s">
        <v>13</v>
      </c>
    </row>
    <row r="100" spans="1:29" x14ac:dyDescent="0.25">
      <c r="A100">
        <v>0.2</v>
      </c>
      <c r="B100">
        <v>58.816660323476711</v>
      </c>
      <c r="C100">
        <v>58.755588723558027</v>
      </c>
      <c r="D100">
        <v>58.736776151762143</v>
      </c>
      <c r="E100">
        <v>1.4582012789253785E-6</v>
      </c>
      <c r="F100">
        <v>-9.1722635742139504E-4</v>
      </c>
      <c r="G100">
        <v>58.880705943885289</v>
      </c>
      <c r="H100">
        <f>(E100*表面層!$C$2+F100)*表面層!$C$2+G100</f>
        <v>58.8035653209324</v>
      </c>
      <c r="I100">
        <f t="shared" si="7"/>
        <v>18</v>
      </c>
      <c r="AC100" s="3" t="s">
        <v>13</v>
      </c>
    </row>
    <row r="101" spans="1:29" x14ac:dyDescent="0.25">
      <c r="A101">
        <v>0.21</v>
      </c>
      <c r="B101">
        <v>59.194622478800419</v>
      </c>
      <c r="C101">
        <v>59.105640531404482</v>
      </c>
      <c r="D101">
        <v>59.081235049088562</v>
      </c>
      <c r="E101">
        <v>2.2611882051829857E-6</v>
      </c>
      <c r="F101">
        <v>-1.3746489257507179E-3</v>
      </c>
      <c r="G101">
        <v>59.290122788347325</v>
      </c>
      <c r="H101">
        <f>(E101*表面層!$C$2+F101)*表面層!$C$2+G101</f>
        <v>59.175269777824084</v>
      </c>
      <c r="I101">
        <f t="shared" si="7"/>
        <v>19</v>
      </c>
      <c r="AC101" s="3" t="s">
        <v>13</v>
      </c>
    </row>
    <row r="102" spans="1:29" x14ac:dyDescent="0.25">
      <c r="AC102" s="3" t="s">
        <v>13</v>
      </c>
    </row>
    <row r="103" spans="1:29" x14ac:dyDescent="0.25">
      <c r="A103" t="s">
        <v>47</v>
      </c>
      <c r="B103">
        <v>80</v>
      </c>
      <c r="C103">
        <v>200</v>
      </c>
      <c r="D103">
        <v>300</v>
      </c>
      <c r="E103">
        <v>-2640000</v>
      </c>
      <c r="K103" t="s">
        <v>47</v>
      </c>
      <c r="AC103" s="3" t="s">
        <v>13</v>
      </c>
    </row>
    <row r="104" spans="1:29" x14ac:dyDescent="0.25">
      <c r="A104">
        <v>0.02</v>
      </c>
      <c r="B104">
        <v>48.89856719041736</v>
      </c>
      <c r="C104">
        <v>48.929319614517098</v>
      </c>
      <c r="D104">
        <v>48.935399720851933</v>
      </c>
      <c r="E104">
        <v>-8.8849607946754494E-7</v>
      </c>
      <c r="F104">
        <v>5.0504910308198819E-4</v>
      </c>
      <c r="G104">
        <v>48.863849637079397</v>
      </c>
      <c r="H104">
        <f>(E104*表面層!$C$2+F104)*表面層!$C$2+G104</f>
        <v>48.905469586592922</v>
      </c>
      <c r="I104">
        <v>0</v>
      </c>
      <c r="K104" t="s">
        <v>29</v>
      </c>
      <c r="L104">
        <f ca="1">L17</f>
        <v>0.09</v>
      </c>
      <c r="AC104" s="3" t="s">
        <v>13</v>
      </c>
    </row>
    <row r="105" spans="1:29" x14ac:dyDescent="0.25">
      <c r="A105">
        <v>0.03</v>
      </c>
      <c r="B105">
        <v>48.395440361555778</v>
      </c>
      <c r="C105">
        <v>48.425017945704987</v>
      </c>
      <c r="D105">
        <v>48.432788450666123</v>
      </c>
      <c r="E105">
        <v>-7.6715826499394377E-7</v>
      </c>
      <c r="F105">
        <v>4.612841821084253E-4</v>
      </c>
      <c r="G105">
        <v>48.36344743988306</v>
      </c>
      <c r="H105">
        <f>(E105*表面層!$C$2+F105)*表面層!$C$2+G105</f>
        <v>48.401904275443961</v>
      </c>
      <c r="I105">
        <f>I104+1</f>
        <v>1</v>
      </c>
      <c r="K105" t="s">
        <v>30</v>
      </c>
      <c r="L105">
        <f ca="1">L18</f>
        <v>0.1</v>
      </c>
      <c r="AC105" s="3" t="s">
        <v>13</v>
      </c>
    </row>
    <row r="106" spans="1:29" x14ac:dyDescent="0.25">
      <c r="A106">
        <v>0.04</v>
      </c>
      <c r="B106">
        <v>47.884114263257693</v>
      </c>
      <c r="C106">
        <v>47.915668903541622</v>
      </c>
      <c r="D106">
        <v>47.921759372676469</v>
      </c>
      <c r="E106">
        <v>-9.184120197770343E-7</v>
      </c>
      <c r="F106">
        <v>5.2011070123696461E-4</v>
      </c>
      <c r="G106">
        <v>47.848383244085312</v>
      </c>
      <c r="H106">
        <f>(E106*表面層!$C$2+F106)*表面層!$C$2+G106</f>
        <v>47.891210194011236</v>
      </c>
      <c r="I106">
        <f t="shared" ref="I106:I123" si="8">I105+1</f>
        <v>2</v>
      </c>
      <c r="K106" t="s">
        <v>31</v>
      </c>
      <c r="L106">
        <f ca="1">L19</f>
        <v>0.11</v>
      </c>
      <c r="S106" s="1"/>
      <c r="U106" s="1"/>
      <c r="V106" s="1"/>
      <c r="W106" s="1"/>
      <c r="X106" s="1"/>
      <c r="Y106" s="1"/>
      <c r="Z106" s="1"/>
      <c r="AA106" s="1"/>
      <c r="AB106" s="1"/>
      <c r="AC106" s="3" t="s">
        <v>13</v>
      </c>
    </row>
    <row r="107" spans="1:29" x14ac:dyDescent="0.25">
      <c r="A107">
        <v>0.05</v>
      </c>
      <c r="B107">
        <v>47.36478607401326</v>
      </c>
      <c r="C107">
        <v>47.400159605761182</v>
      </c>
      <c r="D107">
        <v>47.409403476975122</v>
      </c>
      <c r="E107">
        <v>-9.1973054133328935E-7</v>
      </c>
      <c r="F107">
        <v>5.5230398280595627E-4</v>
      </c>
      <c r="G107">
        <v>47.326488030853369</v>
      </c>
      <c r="H107">
        <f>(E107*表面層!$C$2+F107)*表面層!$C$2+G107</f>
        <v>47.372521123720631</v>
      </c>
      <c r="I107">
        <f t="shared" si="8"/>
        <v>3</v>
      </c>
      <c r="K107" t="s">
        <v>32</v>
      </c>
      <c r="L107">
        <f ca="1">OFFSET(H104,$L$16-1,0)</f>
        <v>45.26538841998218</v>
      </c>
      <c r="AC107" s="3" t="s">
        <v>13</v>
      </c>
    </row>
    <row r="108" spans="1:29" x14ac:dyDescent="0.25">
      <c r="A108">
        <v>0.06</v>
      </c>
      <c r="B108">
        <v>46.84297884337078</v>
      </c>
      <c r="C108">
        <v>46.881327855713891</v>
      </c>
      <c r="D108">
        <v>46.889999768450174</v>
      </c>
      <c r="E108">
        <v>-1.0584362522560256E-6</v>
      </c>
      <c r="F108">
        <v>6.1593725349109215E-4</v>
      </c>
      <c r="G108">
        <v>46.800477855105946</v>
      </c>
      <c r="H108">
        <f>(E108*表面層!$C$2+F108)*表面層!$C$2+G108</f>
        <v>46.851487217932494</v>
      </c>
      <c r="I108">
        <f t="shared" si="8"/>
        <v>4</v>
      </c>
      <c r="K108" t="s">
        <v>33</v>
      </c>
      <c r="L108">
        <f ca="1">OFFSET(H104,$L$16,0)</f>
        <v>44.730325430094048</v>
      </c>
      <c r="AC108" s="3" t="s">
        <v>13</v>
      </c>
    </row>
    <row r="109" spans="1:29" x14ac:dyDescent="0.25">
      <c r="A109">
        <v>7.0000000000000007E-2</v>
      </c>
      <c r="B109">
        <v>46.318318858369686</v>
      </c>
      <c r="C109">
        <v>46.355976662930367</v>
      </c>
      <c r="D109">
        <v>46.36482561486249</v>
      </c>
      <c r="E109">
        <v>-1.0242069031112972E-6</v>
      </c>
      <c r="F109">
        <v>6.005929708767805E-4</v>
      </c>
      <c r="G109">
        <v>46.276826344879446</v>
      </c>
      <c r="H109">
        <f>(E109*表面層!$C$2+F109)*表面層!$C$2+G109</f>
        <v>46.326643572936014</v>
      </c>
      <c r="I109">
        <f t="shared" si="8"/>
        <v>5</v>
      </c>
      <c r="K109" t="s">
        <v>34</v>
      </c>
      <c r="L109">
        <f ca="1">OFFSET(H104,$L$16+1,0)</f>
        <v>44.190517997272863</v>
      </c>
      <c r="S109" s="1"/>
      <c r="U109" s="1"/>
      <c r="V109" s="1"/>
      <c r="W109" s="1"/>
      <c r="X109" s="1"/>
      <c r="Y109" s="1"/>
      <c r="Z109" s="1"/>
      <c r="AA109" s="1"/>
      <c r="AB109" s="1"/>
      <c r="AC109" s="3" t="s">
        <v>13</v>
      </c>
    </row>
    <row r="110" spans="1:29" x14ac:dyDescent="0.25">
      <c r="A110">
        <v>0.08</v>
      </c>
      <c r="B110">
        <v>45.789319598871238</v>
      </c>
      <c r="C110">
        <v>45.82800304811704</v>
      </c>
      <c r="D110">
        <v>45.837600342843928</v>
      </c>
      <c r="E110">
        <v>-1.029041498997451E-6</v>
      </c>
      <c r="F110">
        <v>6.1049369676768265E-4</v>
      </c>
      <c r="G110">
        <v>45.747065968723369</v>
      </c>
      <c r="H110">
        <f>(E110*表面層!$C$2+F110)*表面層!$C$2+G110</f>
        <v>45.797824923410161</v>
      </c>
      <c r="I110">
        <f t="shared" si="8"/>
        <v>6</v>
      </c>
      <c r="K110" t="s">
        <v>35</v>
      </c>
      <c r="L110">
        <f ca="1">L104^2*(L105-L106)-L105^2*(L104-L106)+L106^2*(L104-L105)</f>
        <v>-1.9999999999999673E-6</v>
      </c>
      <c r="AC110" s="3" t="s">
        <v>13</v>
      </c>
    </row>
    <row r="111" spans="1:29" x14ac:dyDescent="0.25">
      <c r="A111">
        <v>0.09</v>
      </c>
      <c r="B111">
        <v>45.257135615368156</v>
      </c>
      <c r="C111">
        <v>45.294946702289316</v>
      </c>
      <c r="D111">
        <v>45.304995416657533</v>
      </c>
      <c r="E111">
        <v>-9.7547839694353753E-7</v>
      </c>
      <c r="F111">
        <v>5.8822634215374269E-4</v>
      </c>
      <c r="G111">
        <v>45.21632056973624</v>
      </c>
      <c r="H111">
        <f>(E111*表面層!$C$2+F111)*表面層!$C$2+G111</f>
        <v>45.26538841998218</v>
      </c>
      <c r="I111">
        <f t="shared" si="8"/>
        <v>7</v>
      </c>
      <c r="K111" t="s">
        <v>24</v>
      </c>
      <c r="L111">
        <f ca="1">(L107*(L105-L106)-L108*(L104-L106)+L109*(L104-L105))/L110</f>
        <v>-23.72221466528973</v>
      </c>
      <c r="AC111" s="3" t="s">
        <v>13</v>
      </c>
    </row>
    <row r="112" spans="1:29" x14ac:dyDescent="0.25">
      <c r="A112">
        <v>0.1</v>
      </c>
      <c r="B112">
        <v>44.722176986638246</v>
      </c>
      <c r="C112">
        <v>44.758897616034496</v>
      </c>
      <c r="D112">
        <v>44.767186416410397</v>
      </c>
      <c r="E112">
        <v>-1.0141692782264561E-6</v>
      </c>
      <c r="F112">
        <v>5.8997264287204935E-4</v>
      </c>
      <c r="G112">
        <v>44.681469858589111</v>
      </c>
      <c r="H112">
        <f>(E112*表面層!$C$2+F112)*表面層!$C$2+G112</f>
        <v>44.730325430094048</v>
      </c>
      <c r="I112">
        <f t="shared" si="8"/>
        <v>8</v>
      </c>
      <c r="K112" t="s">
        <v>25</v>
      </c>
      <c r="L112">
        <f ca="1">(L104^2*(L108-L109)-L105^2*(L107-L109)+L106^2*(L107-L108))/L110</f>
        <v>-48.999078202412889</v>
      </c>
      <c r="S112" s="1"/>
      <c r="U112" s="1"/>
      <c r="V112" s="1"/>
      <c r="W112" s="1"/>
      <c r="X112" s="1"/>
      <c r="Y112" s="1"/>
      <c r="Z112" s="1"/>
      <c r="AA112" s="1"/>
      <c r="AB112" s="1"/>
      <c r="AC112" s="3" t="s">
        <v>13</v>
      </c>
    </row>
    <row r="113" spans="1:29" x14ac:dyDescent="0.25">
      <c r="A113">
        <v>0.11</v>
      </c>
      <c r="B113">
        <v>44.182123093403241</v>
      </c>
      <c r="C113">
        <v>44.218864949598412</v>
      </c>
      <c r="D113">
        <v>44.224499290219747</v>
      </c>
      <c r="E113">
        <v>-1.1356305852111539E-6</v>
      </c>
      <c r="F113">
        <v>6.2415869881882928E-4</v>
      </c>
      <c r="G113">
        <v>44.139458433243092</v>
      </c>
      <c r="H113">
        <f>(E113*表面層!$C$2+F113)*表面層!$C$2+G113</f>
        <v>44.190517997272863</v>
      </c>
      <c r="I113">
        <f t="shared" si="8"/>
        <v>9</v>
      </c>
      <c r="K113" t="s">
        <v>26</v>
      </c>
      <c r="L113">
        <f ca="1">(L104^2*(L105*L109-L106*L108)-L105^2*(L104*L109-L106*L107)+L106^2*(L104*L108-L105*L107))/L110</f>
        <v>49.867455396988177</v>
      </c>
      <c r="AC113" s="3" t="s">
        <v>13</v>
      </c>
    </row>
    <row r="114" spans="1:29" x14ac:dyDescent="0.25">
      <c r="A114">
        <v>0.12</v>
      </c>
      <c r="B114">
        <v>43.63798777104936</v>
      </c>
      <c r="C114">
        <v>43.672592841376016</v>
      </c>
      <c r="D114">
        <v>43.678100529622355</v>
      </c>
      <c r="E114">
        <v>-1.0604486526913757E-6</v>
      </c>
      <c r="F114">
        <v>5.8530120880900339E-4</v>
      </c>
      <c r="G114">
        <v>43.597950545721837</v>
      </c>
      <c r="H114">
        <f>(E114*表面層!$C$2+F114)*表面層!$C$2+G114</f>
        <v>43.645876180075824</v>
      </c>
      <c r="I114">
        <f t="shared" si="8"/>
        <v>10</v>
      </c>
      <c r="K114" t="s">
        <v>47</v>
      </c>
      <c r="L114">
        <f ca="1">IF($L$16=0,H104,(L111*表面層!$C$3+L112)*表面層!$C$3+L113)</f>
        <v>44.730325430093991</v>
      </c>
      <c r="AC114" s="3" t="s">
        <v>13</v>
      </c>
    </row>
    <row r="115" spans="1:29" x14ac:dyDescent="0.25">
      <c r="A115">
        <v>0.13</v>
      </c>
      <c r="B115">
        <v>43.091619673351786</v>
      </c>
      <c r="C115">
        <v>43.121169962708585</v>
      </c>
      <c r="D115">
        <v>43.129699936728507</v>
      </c>
      <c r="E115">
        <v>-7.3160305048807485E-7</v>
      </c>
      <c r="F115">
        <v>4.5110126544339033E-4</v>
      </c>
      <c r="G115">
        <v>43.060213831639444</v>
      </c>
      <c r="H115">
        <f>(E115*表面層!$C$2+F115)*表面層!$C$2+G115</f>
        <v>43.0980079276789</v>
      </c>
      <c r="I115">
        <f t="shared" si="8"/>
        <v>11</v>
      </c>
      <c r="S115" s="1"/>
      <c r="U115" s="1"/>
      <c r="V115" s="1"/>
      <c r="W115" s="1"/>
      <c r="X115" s="1"/>
      <c r="Y115" s="1"/>
      <c r="Z115" s="1"/>
      <c r="AA115" s="1"/>
      <c r="AB115" s="1"/>
      <c r="AC115" s="3" t="s">
        <v>13</v>
      </c>
    </row>
    <row r="116" spans="1:29" x14ac:dyDescent="0.25">
      <c r="A116">
        <v>0.14000000000000001</v>
      </c>
      <c r="B116">
        <v>42.542546688655563</v>
      </c>
      <c r="C116">
        <v>42.569017782179074</v>
      </c>
      <c r="D116">
        <v>42.577170633920225</v>
      </c>
      <c r="E116">
        <v>-6.3210876644392773E-7</v>
      </c>
      <c r="F116">
        <v>3.97582900633671E-4</v>
      </c>
      <c r="G116">
        <v>42.514785552710158</v>
      </c>
      <c r="H116">
        <f>(E116*表面層!$C$2+F116)*表面層!$C$2+G116</f>
        <v>42.548222755109087</v>
      </c>
      <c r="I116">
        <f t="shared" si="8"/>
        <v>12</v>
      </c>
      <c r="AC116" s="3" t="s">
        <v>13</v>
      </c>
    </row>
    <row r="117" spans="1:29" x14ac:dyDescent="0.25">
      <c r="A117">
        <v>0.15</v>
      </c>
      <c r="B117">
        <v>41.992472022079838</v>
      </c>
      <c r="C117">
        <v>42.014850720554122</v>
      </c>
      <c r="D117">
        <v>42.021609193344041</v>
      </c>
      <c r="E117">
        <v>-5.4047466387807866E-7</v>
      </c>
      <c r="F117">
        <v>3.378220598382382E-4</v>
      </c>
      <c r="G117">
        <v>41.968905295141582</v>
      </c>
      <c r="H117">
        <f>(E117*表面層!$C$2+F117)*表面層!$C$2+G117</f>
        <v>41.997282754486626</v>
      </c>
      <c r="I117">
        <f t="shared" si="8"/>
        <v>13</v>
      </c>
      <c r="AC117" s="3" t="s">
        <v>13</v>
      </c>
    </row>
    <row r="118" spans="1:29" x14ac:dyDescent="0.25">
      <c r="A118">
        <v>0.16</v>
      </c>
      <c r="B118">
        <v>41.440705518404293</v>
      </c>
      <c r="C118">
        <v>41.45917214878142</v>
      </c>
      <c r="D118">
        <v>41.454179495478897</v>
      </c>
      <c r="E118">
        <v>-9.2643236136961024E-7</v>
      </c>
      <c r="F118">
        <v>4.1328964765950665E-4</v>
      </c>
      <c r="G118">
        <v>41.413571513704298</v>
      </c>
      <c r="H118">
        <f>(E118*表面層!$C$2+F118)*表面層!$C$2+G118</f>
        <v>41.445636154856551</v>
      </c>
      <c r="I118">
        <f t="shared" si="8"/>
        <v>14</v>
      </c>
      <c r="S118" s="1"/>
      <c r="U118" s="1"/>
      <c r="V118" s="1"/>
      <c r="W118" s="1"/>
      <c r="X118" s="1"/>
      <c r="Y118" s="1"/>
      <c r="Z118" s="1"/>
      <c r="AA118" s="1"/>
      <c r="AB118" s="1"/>
      <c r="AC118" s="3" t="s">
        <v>13</v>
      </c>
    </row>
    <row r="119" spans="1:29" x14ac:dyDescent="0.25">
      <c r="A119">
        <v>0.17</v>
      </c>
      <c r="B119">
        <v>40.88694788253774</v>
      </c>
      <c r="C119">
        <v>40.892596508417348</v>
      </c>
      <c r="D119">
        <v>40.886920379038614</v>
      </c>
      <c r="E119">
        <v>-4.7196898235252968E-7</v>
      </c>
      <c r="F119">
        <v>1.7922319738860096E-4</v>
      </c>
      <c r="G119">
        <v>40.875630628233672</v>
      </c>
      <c r="H119">
        <f>(E119*表面層!$C$2+F119)*表面層!$C$2+G119</f>
        <v>40.888833258149006</v>
      </c>
      <c r="I119">
        <f t="shared" si="8"/>
        <v>15</v>
      </c>
      <c r="AC119" s="3" t="s">
        <v>13</v>
      </c>
    </row>
    <row r="120" spans="1:29" x14ac:dyDescent="0.25">
      <c r="A120">
        <v>0.18</v>
      </c>
      <c r="B120">
        <v>40.330110628921645</v>
      </c>
      <c r="C120">
        <v>40.320843716262047</v>
      </c>
      <c r="D120">
        <v>40.313499264126847</v>
      </c>
      <c r="E120">
        <v>1.718068550610152E-8</v>
      </c>
      <c r="F120">
        <v>-8.2034864104988024E-5</v>
      </c>
      <c r="G120">
        <v>40.336563461662806</v>
      </c>
      <c r="H120">
        <f>(E120*表面層!$C$2+F120)*表面層!$C$2+G120</f>
        <v>40.328531782107369</v>
      </c>
      <c r="I120">
        <f t="shared" si="8"/>
        <v>16</v>
      </c>
      <c r="AC120" s="3" t="s">
        <v>13</v>
      </c>
    </row>
    <row r="121" spans="1:29" x14ac:dyDescent="0.25">
      <c r="A121">
        <v>0.19</v>
      </c>
      <c r="B121">
        <v>39.771294552546557</v>
      </c>
      <c r="C121">
        <v>39.74765357356506</v>
      </c>
      <c r="D121">
        <v>39.738269148291785</v>
      </c>
      <c r="E121">
        <v>4.6892684293776588E-7</v>
      </c>
      <c r="F121">
        <v>-3.2830767420182226E-4</v>
      </c>
      <c r="G121">
        <v>39.794558034687896</v>
      </c>
      <c r="H121">
        <f>(E121*表面層!$C$2+F121)*表面層!$C$2+G121</f>
        <v>39.76641653569709</v>
      </c>
      <c r="I121">
        <f t="shared" si="8"/>
        <v>17</v>
      </c>
      <c r="S121" s="1"/>
      <c r="U121" s="1"/>
      <c r="V121" s="1"/>
      <c r="W121" s="1"/>
      <c r="X121" s="1"/>
      <c r="Y121" s="1"/>
      <c r="Z121" s="1"/>
      <c r="AA121" s="1"/>
      <c r="AB121" s="1"/>
      <c r="AC121" s="3" t="s">
        <v>13</v>
      </c>
    </row>
    <row r="122" spans="1:29" x14ac:dyDescent="0.25">
      <c r="A122">
        <v>0.2</v>
      </c>
      <c r="B122">
        <v>39.211201206495886</v>
      </c>
      <c r="C122">
        <v>39.170545108032037</v>
      </c>
      <c r="D122">
        <v>39.157379737209283</v>
      </c>
      <c r="E122">
        <v>9.4157778320219555E-7</v>
      </c>
      <c r="F122">
        <v>-6.0244259982874593E-4</v>
      </c>
      <c r="G122">
        <v>39.253370516669683</v>
      </c>
      <c r="H122">
        <f>(E122*表面層!$C$2+F122)*表面層!$C$2+G122</f>
        <v>39.202542034518828</v>
      </c>
      <c r="I122">
        <f t="shared" si="8"/>
        <v>18</v>
      </c>
      <c r="AC122" s="3" t="s">
        <v>13</v>
      </c>
    </row>
    <row r="123" spans="1:29" x14ac:dyDescent="0.25">
      <c r="A123">
        <v>0.21</v>
      </c>
      <c r="B123">
        <v>38.64787472842751</v>
      </c>
      <c r="C123">
        <v>38.589648480221754</v>
      </c>
      <c r="D123">
        <v>38.572805692310197</v>
      </c>
      <c r="E123">
        <v>1.4399584360562171E-6</v>
      </c>
      <c r="F123">
        <v>-8.8840709714374229E-4</v>
      </c>
      <c r="G123">
        <v>38.709731562208248</v>
      </c>
      <c r="H123">
        <f>(E123*表面層!$C$2+F123)*表面層!$C$2+G123</f>
        <v>38.635290436854433</v>
      </c>
      <c r="I123">
        <f t="shared" si="8"/>
        <v>19</v>
      </c>
      <c r="AC123" s="3" t="s">
        <v>13</v>
      </c>
    </row>
    <row r="124" spans="1:29" x14ac:dyDescent="0.25">
      <c r="AC124" s="3" t="s">
        <v>13</v>
      </c>
    </row>
    <row r="125" spans="1:29" x14ac:dyDescent="0.25">
      <c r="A125" t="s">
        <v>44</v>
      </c>
      <c r="B125">
        <v>80</v>
      </c>
      <c r="C125">
        <v>200</v>
      </c>
      <c r="D125">
        <v>300</v>
      </c>
      <c r="E125">
        <v>-2640000</v>
      </c>
      <c r="G125" s="9"/>
      <c r="AC125" s="3" t="s">
        <v>13</v>
      </c>
    </row>
    <row r="126" spans="1:29" x14ac:dyDescent="0.25">
      <c r="B126">
        <v>118.35180610006341</v>
      </c>
      <c r="C126">
        <v>227.6497743227028</v>
      </c>
      <c r="D126">
        <v>315.17097174827541</v>
      </c>
      <c r="E126">
        <v>-1.61838307270919E-4</v>
      </c>
      <c r="F126">
        <v>0.95613112789118537</v>
      </c>
      <c r="G126">
        <v>42.897081035302463</v>
      </c>
      <c r="H126">
        <f>(E126*表面層!$C$2+F126)*表面層!$C$2+G126</f>
        <v>136.8918107517118</v>
      </c>
      <c r="K126" t="s">
        <v>50</v>
      </c>
      <c r="AC126" s="3" t="s">
        <v>13</v>
      </c>
    </row>
    <row r="127" spans="1:29" x14ac:dyDescent="0.25">
      <c r="K127" t="s">
        <v>28</v>
      </c>
      <c r="L127">
        <f>VLOOKUP(-H126,H128:I147,2)</f>
        <v>12</v>
      </c>
      <c r="AC127" s="3" t="s">
        <v>13</v>
      </c>
    </row>
    <row r="128" spans="1:29" x14ac:dyDescent="0.25">
      <c r="H128">
        <f>-H16</f>
        <v>-573.46802989303865</v>
      </c>
      <c r="I128">
        <v>0</v>
      </c>
      <c r="K128" t="s">
        <v>29</v>
      </c>
      <c r="L128">
        <f ca="1">OFFSET(H128,L127-1,0)</f>
        <v>-147.685305806906</v>
      </c>
      <c r="AC128" s="3" t="s">
        <v>13</v>
      </c>
    </row>
    <row r="129" spans="8:12" x14ac:dyDescent="0.25">
      <c r="H129">
        <f t="shared" ref="H129:H147" si="9">-H17</f>
        <v>-441.50935508454393</v>
      </c>
      <c r="I129">
        <f>I128+1</f>
        <v>1</v>
      </c>
      <c r="K129" t="s">
        <v>30</v>
      </c>
      <c r="L129">
        <f ca="1">OFFSET(H128,L127,0)</f>
        <v>-137.7544843491946</v>
      </c>
    </row>
    <row r="130" spans="8:12" x14ac:dyDescent="0.25">
      <c r="H130">
        <f t="shared" si="9"/>
        <v>-364.73180084678563</v>
      </c>
      <c r="I130">
        <f t="shared" ref="I130:I147" si="10">I129+1</f>
        <v>2</v>
      </c>
      <c r="K130" t="s">
        <v>31</v>
      </c>
      <c r="L130">
        <f ca="1">OFFSET(H128,L127+1,0)</f>
        <v>-128.68612943224539</v>
      </c>
    </row>
    <row r="131" spans="8:12" x14ac:dyDescent="0.25">
      <c r="H131">
        <f t="shared" si="9"/>
        <v>-313.32244586670572</v>
      </c>
      <c r="I131">
        <f t="shared" si="10"/>
        <v>3</v>
      </c>
      <c r="K131" t="s">
        <v>32</v>
      </c>
      <c r="L131">
        <f ca="1">OFFSET(H60,L127-1,0)</f>
        <v>5.9131588733637725</v>
      </c>
    </row>
    <row r="132" spans="8:12" x14ac:dyDescent="0.25">
      <c r="H132">
        <f t="shared" si="9"/>
        <v>-275.30285974157022</v>
      </c>
      <c r="I132">
        <f t="shared" si="10"/>
        <v>4</v>
      </c>
      <c r="K132" t="s">
        <v>33</v>
      </c>
      <c r="L132">
        <f ca="1">OFFSET(H60,L127,0)</f>
        <v>5.9011549739122877</v>
      </c>
    </row>
    <row r="133" spans="8:12" x14ac:dyDescent="0.25">
      <c r="H133">
        <f t="shared" si="9"/>
        <v>-245.87599157393302</v>
      </c>
      <c r="I133">
        <f t="shared" si="10"/>
        <v>5</v>
      </c>
      <c r="K133" t="s">
        <v>34</v>
      </c>
      <c r="L133">
        <f ca="1">OFFSET(H60,L127+1,0)</f>
        <v>5.8900102940054984</v>
      </c>
    </row>
    <row r="134" spans="8:12" x14ac:dyDescent="0.25">
      <c r="H134">
        <f t="shared" si="9"/>
        <v>-222.22363499343348</v>
      </c>
      <c r="I134">
        <f t="shared" si="10"/>
        <v>6</v>
      </c>
      <c r="K134" t="s">
        <v>35</v>
      </c>
      <c r="L134">
        <f ca="1">L128^2*(L129-L130)-L129^2*(L128-L130)+L130^2*(L128-L129)</f>
        <v>-1710.9938857328088</v>
      </c>
    </row>
    <row r="135" spans="8:12" x14ac:dyDescent="0.25">
      <c r="H135">
        <f t="shared" si="9"/>
        <v>-202.64352101116657</v>
      </c>
      <c r="I135">
        <f t="shared" si="10"/>
        <v>7</v>
      </c>
      <c r="K135" t="s">
        <v>24</v>
      </c>
      <c r="L135">
        <f ca="1">(L131*(L129-L130)-L132*(L128-L130)+L133*(L128-L129))/L134</f>
        <v>-1.0638294849612129E-6</v>
      </c>
    </row>
    <row r="136" spans="8:12" x14ac:dyDescent="0.25">
      <c r="H136">
        <f t="shared" si="9"/>
        <v>-185.8994898312599</v>
      </c>
      <c r="I136">
        <f t="shared" si="10"/>
        <v>8</v>
      </c>
      <c r="K136" t="s">
        <v>25</v>
      </c>
      <c r="L136">
        <f ca="1">(L128^2*(L132-L133)-L129^2*(L131-L133)+L130^2*(L131-L132))/L134</f>
        <v>-1.5124111796426365E-3</v>
      </c>
    </row>
    <row r="137" spans="8:12" x14ac:dyDescent="0.25">
      <c r="H137">
        <f t="shared" si="9"/>
        <v>-171.4753659240998</v>
      </c>
      <c r="I137">
        <f t="shared" si="10"/>
        <v>9</v>
      </c>
      <c r="K137" t="s">
        <v>26</v>
      </c>
      <c r="L137">
        <f ca="1">(L128^2*(L129*L133-L130*L132)-L129^2*(L128*L133-L130*L131)+L130^2*(L128*L132-L129*L131))/L134</f>
        <v>5.7130010970203129</v>
      </c>
    </row>
    <row r="138" spans="8:12" x14ac:dyDescent="0.25">
      <c r="H138">
        <f t="shared" si="9"/>
        <v>-158.80873032355422</v>
      </c>
      <c r="I138">
        <f t="shared" si="10"/>
        <v>10</v>
      </c>
      <c r="K138" t="s">
        <v>50</v>
      </c>
      <c r="L138">
        <f ca="1">-(-L135*H126+L136)*H126+L137</f>
        <v>5.9001023099534224</v>
      </c>
    </row>
    <row r="139" spans="8:12" x14ac:dyDescent="0.25">
      <c r="H139">
        <f t="shared" si="9"/>
        <v>-147.685305806906</v>
      </c>
      <c r="I139">
        <f t="shared" si="10"/>
        <v>11</v>
      </c>
    </row>
    <row r="140" spans="8:12" x14ac:dyDescent="0.25">
      <c r="H140">
        <f t="shared" si="9"/>
        <v>-137.7544843491946</v>
      </c>
      <c r="I140">
        <f t="shared" si="10"/>
        <v>12</v>
      </c>
    </row>
    <row r="141" spans="8:12" x14ac:dyDescent="0.25">
      <c r="H141">
        <f t="shared" si="9"/>
        <v>-128.68612943224539</v>
      </c>
      <c r="I141">
        <f t="shared" si="10"/>
        <v>13</v>
      </c>
    </row>
    <row r="142" spans="8:12" x14ac:dyDescent="0.25">
      <c r="H142">
        <f t="shared" si="9"/>
        <v>-120.58969483059684</v>
      </c>
      <c r="I142">
        <f t="shared" si="10"/>
        <v>14</v>
      </c>
    </row>
    <row r="143" spans="8:12" x14ac:dyDescent="0.25">
      <c r="H143">
        <f t="shared" si="9"/>
        <v>-113.22554460685961</v>
      </c>
      <c r="I143">
        <f t="shared" si="10"/>
        <v>15</v>
      </c>
    </row>
    <row r="144" spans="8:12" x14ac:dyDescent="0.25">
      <c r="H144">
        <f t="shared" si="9"/>
        <v>-106.34430351573756</v>
      </c>
      <c r="I144">
        <f t="shared" si="10"/>
        <v>16</v>
      </c>
    </row>
    <row r="145" spans="8:9" x14ac:dyDescent="0.25">
      <c r="H145">
        <f t="shared" si="9"/>
        <v>-100.02874835647884</v>
      </c>
      <c r="I145">
        <f t="shared" si="10"/>
        <v>17</v>
      </c>
    </row>
    <row r="146" spans="8:9" x14ac:dyDescent="0.25">
      <c r="H146">
        <f t="shared" si="9"/>
        <v>-94.178464924116369</v>
      </c>
      <c r="I146">
        <f t="shared" si="10"/>
        <v>18</v>
      </c>
    </row>
    <row r="147" spans="8:9" x14ac:dyDescent="0.25">
      <c r="H147">
        <f t="shared" si="9"/>
        <v>-88.790188731044111</v>
      </c>
      <c r="I147">
        <f t="shared" si="10"/>
        <v>19</v>
      </c>
    </row>
    <row r="167" spans="1:29" x14ac:dyDescent="0.25">
      <c r="A167" s="3"/>
      <c r="P167"/>
      <c r="R167"/>
      <c r="T167"/>
      <c r="AC167"/>
    </row>
    <row r="168" spans="1:29" x14ac:dyDescent="0.25">
      <c r="A168" s="3"/>
      <c r="P168"/>
      <c r="R168"/>
      <c r="T168"/>
      <c r="AC168"/>
    </row>
    <row r="169" spans="1:29" x14ac:dyDescent="0.25">
      <c r="A169" s="3"/>
      <c r="P169"/>
      <c r="R169"/>
      <c r="T169"/>
      <c r="AC169"/>
    </row>
    <row r="170" spans="1:29" x14ac:dyDescent="0.25">
      <c r="A170" s="3"/>
      <c r="P170"/>
      <c r="R170"/>
      <c r="T170"/>
      <c r="AC170"/>
    </row>
    <row r="171" spans="1:29" x14ac:dyDescent="0.25">
      <c r="A171" s="3"/>
      <c r="P171"/>
      <c r="R171"/>
      <c r="T171"/>
      <c r="AC171"/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A64A9-543B-4041-9B8E-0CD44C411881}">
  <dimension ref="A1:F13"/>
  <sheetViews>
    <sheetView workbookViewId="0">
      <selection activeCell="F3" sqref="F3:F9"/>
    </sheetView>
  </sheetViews>
  <sheetFormatPr defaultRowHeight="14.25" x14ac:dyDescent="0.25"/>
  <sheetData>
    <row r="1" spans="1:6" x14ac:dyDescent="0.25">
      <c r="A1" t="s">
        <v>94</v>
      </c>
      <c r="D1" t="s">
        <v>95</v>
      </c>
    </row>
    <row r="2" spans="1:6" x14ac:dyDescent="0.25">
      <c r="C2" s="8"/>
    </row>
    <row r="3" spans="1:6" x14ac:dyDescent="0.25">
      <c r="A3" s="2" t="s">
        <v>11</v>
      </c>
      <c r="B3">
        <f ca="1">MShξ!L13</f>
        <v>146.71898960000078</v>
      </c>
      <c r="C3">
        <f t="shared" ref="C3:C12" ca="1" si="0">ROUND(B3,2-INT(LOG(B3)))</f>
        <v>147</v>
      </c>
      <c r="D3" s="6" t="s">
        <v>11</v>
      </c>
      <c r="E3">
        <f ca="1">ST矩形hξ!L12</f>
        <v>113.30318139999976</v>
      </c>
      <c r="F3">
        <f t="shared" ref="F3:F9" ca="1" si="1">ROUND(E3,2-INT(LOG(E3)))</f>
        <v>113</v>
      </c>
    </row>
    <row r="4" spans="1:6" x14ac:dyDescent="0.25">
      <c r="A4" s="2" t="s">
        <v>27</v>
      </c>
      <c r="B4">
        <f ca="1">MShξ!L27</f>
        <v>185.89948983125504</v>
      </c>
      <c r="C4">
        <f t="shared" ca="1" si="0"/>
        <v>186</v>
      </c>
      <c r="D4" s="2" t="s">
        <v>9</v>
      </c>
      <c r="E4">
        <f ca="1">ST矩形hξ!M12</f>
        <v>211.24572233393394</v>
      </c>
      <c r="F4">
        <f t="shared" ca="1" si="1"/>
        <v>211</v>
      </c>
    </row>
    <row r="5" spans="1:6" x14ac:dyDescent="0.25">
      <c r="A5" s="2" t="s">
        <v>149</v>
      </c>
      <c r="B5">
        <f ca="1">B3+B4</f>
        <v>332.61847943125582</v>
      </c>
      <c r="C5">
        <f t="shared" ca="1" si="0"/>
        <v>333</v>
      </c>
      <c r="D5" s="2" t="s">
        <v>149</v>
      </c>
      <c r="E5">
        <f ca="1">E3+E4</f>
        <v>324.54890373393368</v>
      </c>
      <c r="F5">
        <f t="shared" ca="1" si="1"/>
        <v>325</v>
      </c>
    </row>
    <row r="6" spans="1:6" x14ac:dyDescent="0.25">
      <c r="A6" s="2" t="s">
        <v>38</v>
      </c>
      <c r="B6">
        <f>MShξ!C3+(MShξ!C8-MShξ!C3)/(MShξ!A8-MShξ!A3)*(表面層!C2-MShξ!A3)</f>
        <v>6.2377462727272723</v>
      </c>
      <c r="C6">
        <f t="shared" si="0"/>
        <v>6.24</v>
      </c>
      <c r="D6" s="2" t="s">
        <v>38</v>
      </c>
      <c r="E6">
        <f>VALUE(MID(ST矩形hξ!R35,5,13))*1000000000</f>
        <v>7.232634</v>
      </c>
      <c r="F6">
        <f t="shared" si="1"/>
        <v>7.23</v>
      </c>
    </row>
    <row r="7" spans="1:6" x14ac:dyDescent="0.25">
      <c r="A7" s="2" t="s">
        <v>36</v>
      </c>
      <c r="B7">
        <f ca="1">MShξ!L48</f>
        <v>6.4542745339361476</v>
      </c>
      <c r="C7">
        <f t="shared" ca="1" si="0"/>
        <v>6.45</v>
      </c>
      <c r="D7" s="2" t="s">
        <v>39</v>
      </c>
      <c r="E7">
        <f ca="1">ST矩形hξ!N12</f>
        <v>54.882951006907703</v>
      </c>
      <c r="F7">
        <f t="shared" ca="1" si="1"/>
        <v>54.9</v>
      </c>
    </row>
    <row r="8" spans="1:6" x14ac:dyDescent="0.25">
      <c r="A8" s="2" t="s">
        <v>37</v>
      </c>
      <c r="B8">
        <f ca="1">MShξ!L70</f>
        <v>5.9553612876577233</v>
      </c>
      <c r="C8">
        <f t="shared" ca="1" si="0"/>
        <v>5.96</v>
      </c>
      <c r="D8" s="2" t="s">
        <v>40</v>
      </c>
      <c r="E8">
        <f ca="1">ST矩形hξ!O12</f>
        <v>44.904516458124924</v>
      </c>
      <c r="F8">
        <f t="shared" ca="1" si="1"/>
        <v>44.9</v>
      </c>
    </row>
    <row r="9" spans="1:6" x14ac:dyDescent="0.25">
      <c r="A9" s="2" t="s">
        <v>39</v>
      </c>
      <c r="B9">
        <f ca="1">MShξ!L92</f>
        <v>54.670345030992216</v>
      </c>
      <c r="C9">
        <f t="shared" ca="1" si="0"/>
        <v>54.7</v>
      </c>
      <c r="D9" s="2" t="s">
        <v>44</v>
      </c>
      <c r="E9">
        <f ca="1">ST矩形hξ!P12</f>
        <v>151.75044604994571</v>
      </c>
      <c r="F9">
        <f t="shared" ca="1" si="1"/>
        <v>152</v>
      </c>
    </row>
    <row r="10" spans="1:6" x14ac:dyDescent="0.25">
      <c r="A10" s="2" t="s">
        <v>40</v>
      </c>
      <c r="B10">
        <f ca="1">MShξ!L114</f>
        <v>44.730325430093991</v>
      </c>
      <c r="C10">
        <f t="shared" ca="1" si="0"/>
        <v>44.7</v>
      </c>
    </row>
    <row r="11" spans="1:6" x14ac:dyDescent="0.25">
      <c r="A11" s="2" t="s">
        <v>44</v>
      </c>
      <c r="B11">
        <f>MShξ!H126</f>
        <v>136.8918107517118</v>
      </c>
      <c r="C11">
        <f t="shared" si="0"/>
        <v>137</v>
      </c>
    </row>
    <row r="12" spans="1:6" x14ac:dyDescent="0.25">
      <c r="A12" s="2" t="s">
        <v>49</v>
      </c>
      <c r="B12">
        <f ca="1">MShξ!L138</f>
        <v>5.9001023099534224</v>
      </c>
      <c r="C12">
        <f t="shared" ca="1" si="0"/>
        <v>5.9</v>
      </c>
    </row>
    <row r="13" spans="1:6" x14ac:dyDescent="0.25">
      <c r="D13" s="2"/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82850-0695-41EA-8FA2-47DADFD252B0}">
  <dimension ref="A1:IE129"/>
  <sheetViews>
    <sheetView topLeftCell="GU1" workbookViewId="0">
      <selection activeCell="HZ1" sqref="HZ1:HZ1048576"/>
    </sheetView>
  </sheetViews>
  <sheetFormatPr defaultColWidth="6.625" defaultRowHeight="14.25" x14ac:dyDescent="0.25"/>
  <cols>
    <col min="1" max="1" width="4.125" style="3" bestFit="1" customWidth="1"/>
    <col min="2" max="15" width="6.625" style="3"/>
    <col min="16" max="16" width="3.5" style="3" bestFit="1" customWidth="1"/>
    <col min="17" max="17" width="2.25" style="3" customWidth="1"/>
    <col min="18" max="18" width="5" style="2" bestFit="1" customWidth="1"/>
    <col min="20" max="20" width="2.125" style="3" customWidth="1"/>
    <col min="21" max="21" width="4.125" style="3" bestFit="1" customWidth="1"/>
    <col min="22" max="35" width="6.625" style="3"/>
    <col min="36" max="36" width="3.5" style="3" bestFit="1" customWidth="1"/>
    <col min="37" max="37" width="2.125" style="3" customWidth="1"/>
    <col min="38" max="38" width="5" style="2" bestFit="1" customWidth="1"/>
    <col min="40" max="40" width="4.125" style="3" bestFit="1" customWidth="1"/>
    <col min="41" max="54" width="6.625" style="3"/>
    <col min="55" max="55" width="3.5" style="3" bestFit="1" customWidth="1"/>
    <col min="56" max="56" width="2.25" style="3" customWidth="1"/>
    <col min="57" max="57" width="3.75" style="2" bestFit="1" customWidth="1"/>
    <col min="59" max="59" width="2.25" style="3" customWidth="1"/>
    <col min="60" max="60" width="4.125" style="3" bestFit="1" customWidth="1"/>
    <col min="61" max="74" width="6.625" style="3"/>
    <col min="75" max="75" width="3.5" style="3" bestFit="1" customWidth="1"/>
    <col min="76" max="76" width="2.25" style="3" customWidth="1"/>
    <col min="77" max="77" width="3.75" style="2" bestFit="1" customWidth="1"/>
    <col min="79" max="79" width="2.25" style="3" customWidth="1"/>
    <col min="80" max="80" width="4.125" style="3" bestFit="1" customWidth="1"/>
    <col min="81" max="94" width="6.625" style="3"/>
    <col min="95" max="95" width="3.5" style="3" bestFit="1" customWidth="1"/>
    <col min="96" max="96" width="2.25" style="3" customWidth="1"/>
    <col min="97" max="97" width="3.75" style="2" bestFit="1" customWidth="1"/>
    <col min="99" max="99" width="2.25" style="3" customWidth="1"/>
    <col min="100" max="114" width="6.625" style="3"/>
    <col min="115" max="115" width="3.5" style="3" bestFit="1" customWidth="1"/>
    <col min="116" max="116" width="2.25" style="3" customWidth="1"/>
    <col min="117" max="117" width="3.75" style="2" bestFit="1" customWidth="1"/>
    <col min="119" max="119" width="2.25" style="3" customWidth="1"/>
    <col min="120" max="134" width="6.625" style="3"/>
    <col min="135" max="135" width="3.5" style="3" bestFit="1" customWidth="1"/>
    <col min="136" max="136" width="2.25" style="3" customWidth="1"/>
    <col min="137" max="137" width="3.75" style="2" bestFit="1" customWidth="1"/>
    <col min="139" max="139" width="2.25" style="3" customWidth="1"/>
    <col min="140" max="154" width="6.625" style="3"/>
    <col min="155" max="155" width="3.5" style="3" bestFit="1" customWidth="1"/>
    <col min="156" max="156" width="2.25" style="3" customWidth="1"/>
    <col min="157" max="157" width="3.75" style="2" bestFit="1" customWidth="1"/>
    <col min="159" max="159" width="2.25" style="3" customWidth="1"/>
    <col min="160" max="174" width="6.625" style="3"/>
    <col min="175" max="175" width="3.5" style="3" bestFit="1" customWidth="1"/>
    <col min="176" max="176" width="2.25" style="3" customWidth="1"/>
    <col min="177" max="177" width="3.75" style="2" bestFit="1" customWidth="1"/>
    <col min="179" max="179" width="2.25" style="3" customWidth="1"/>
    <col min="180" max="194" width="6.625" style="3"/>
    <col min="195" max="195" width="3.5" style="3" bestFit="1" customWidth="1"/>
    <col min="196" max="196" width="2.25" style="3" customWidth="1"/>
    <col min="197" max="197" width="3.75" style="2" bestFit="1" customWidth="1"/>
    <col min="199" max="199" width="2.25" style="3" customWidth="1"/>
    <col min="200" max="214" width="6.625" style="3"/>
    <col min="215" max="215" width="3.5" style="3" bestFit="1" customWidth="1"/>
    <col min="216" max="216" width="2.25" style="3" customWidth="1"/>
    <col min="217" max="217" width="3.75" style="2" bestFit="1" customWidth="1"/>
    <col min="219" max="219" width="2.25" style="3" customWidth="1"/>
    <col min="220" max="234" width="6.625" style="3"/>
    <col min="235" max="235" width="3.5" style="3" bestFit="1" customWidth="1"/>
    <col min="236" max="236" width="2.25" style="3" customWidth="1"/>
    <col min="237" max="237" width="3.75" style="2" bestFit="1" customWidth="1"/>
    <col min="239" max="239" width="2.25" style="3" customWidth="1"/>
  </cols>
  <sheetData>
    <row r="1" spans="1:239" x14ac:dyDescent="0.25">
      <c r="A1" s="10" t="s">
        <v>72</v>
      </c>
      <c r="B1">
        <v>1230</v>
      </c>
      <c r="E1"/>
      <c r="F1" s="23"/>
      <c r="G1" s="23"/>
      <c r="H1" s="23"/>
      <c r="I1"/>
      <c r="J1"/>
      <c r="K1"/>
      <c r="L1"/>
      <c r="M1"/>
      <c r="P1"/>
      <c r="Q1"/>
      <c r="T1"/>
      <c r="U1" s="10" t="s">
        <v>72</v>
      </c>
      <c r="V1">
        <v>1000</v>
      </c>
      <c r="Y1"/>
      <c r="Z1" s="23"/>
      <c r="AA1" s="23"/>
      <c r="AB1" s="23"/>
      <c r="AC1"/>
      <c r="AD1"/>
      <c r="AE1"/>
      <c r="AF1"/>
      <c r="AG1"/>
      <c r="AJ1"/>
      <c r="AK1"/>
      <c r="AN1" s="10" t="s">
        <v>72</v>
      </c>
      <c r="AO1">
        <v>800</v>
      </c>
      <c r="AR1"/>
      <c r="AS1" s="23"/>
      <c r="AT1" s="23"/>
      <c r="AU1" s="23"/>
      <c r="AV1"/>
      <c r="AW1"/>
      <c r="AX1"/>
      <c r="AY1"/>
      <c r="AZ1"/>
      <c r="BC1"/>
      <c r="BD1"/>
      <c r="BG1"/>
      <c r="BH1" s="10" t="s">
        <v>72</v>
      </c>
      <c r="BI1">
        <v>700</v>
      </c>
      <c r="BL1"/>
      <c r="BM1" s="23"/>
      <c r="BN1" s="23"/>
      <c r="BO1" s="23"/>
      <c r="BP1"/>
      <c r="BQ1"/>
      <c r="BR1"/>
      <c r="BS1"/>
      <c r="BW1"/>
      <c r="BX1"/>
      <c r="CA1"/>
      <c r="CB1" s="10" t="s">
        <v>72</v>
      </c>
      <c r="CC1">
        <v>600</v>
      </c>
      <c r="CF1"/>
      <c r="CG1" s="23"/>
      <c r="CH1" s="23"/>
      <c r="CI1" s="23"/>
      <c r="CJ1"/>
      <c r="CK1"/>
      <c r="CL1"/>
      <c r="CM1"/>
      <c r="CN1"/>
      <c r="CQ1"/>
      <c r="CR1"/>
      <c r="CU1"/>
      <c r="CV1" s="10" t="s">
        <v>72</v>
      </c>
      <c r="CW1">
        <v>500</v>
      </c>
      <c r="CZ1"/>
      <c r="DA1" s="23"/>
      <c r="DB1" s="23"/>
      <c r="DC1" s="23"/>
      <c r="DD1"/>
      <c r="DE1"/>
      <c r="DF1"/>
      <c r="DG1"/>
      <c r="DH1"/>
      <c r="DK1"/>
      <c r="DL1"/>
      <c r="DO1"/>
      <c r="DP1" s="10" t="s">
        <v>72</v>
      </c>
      <c r="DQ1">
        <v>450</v>
      </c>
      <c r="DT1"/>
      <c r="DU1" s="23"/>
      <c r="DV1" s="23"/>
      <c r="DW1" s="23"/>
      <c r="DX1"/>
      <c r="DY1"/>
      <c r="DZ1"/>
      <c r="EA1"/>
      <c r="EB1"/>
      <c r="EE1"/>
      <c r="EF1"/>
      <c r="EI1"/>
      <c r="EJ1" s="10" t="s">
        <v>72</v>
      </c>
      <c r="EK1">
        <v>400</v>
      </c>
      <c r="EN1"/>
      <c r="EO1" s="23"/>
      <c r="EP1" s="23"/>
      <c r="EQ1" s="23"/>
      <c r="ER1"/>
      <c r="ES1"/>
      <c r="ET1"/>
      <c r="EU1"/>
      <c r="EV1"/>
      <c r="EY1"/>
      <c r="EZ1"/>
      <c r="FC1"/>
      <c r="FD1" s="2" t="s">
        <v>72</v>
      </c>
      <c r="FE1">
        <v>350</v>
      </c>
      <c r="FH1"/>
      <c r="FI1" s="23"/>
      <c r="FJ1" s="23"/>
      <c r="FK1" s="23"/>
      <c r="FL1"/>
      <c r="FM1"/>
      <c r="FN1"/>
      <c r="FO1"/>
      <c r="FP1"/>
      <c r="FS1"/>
      <c r="FT1"/>
      <c r="FW1"/>
      <c r="FX1" s="2" t="s">
        <v>72</v>
      </c>
      <c r="FY1">
        <v>300</v>
      </c>
      <c r="GB1"/>
      <c r="GC1" s="23"/>
      <c r="GD1" s="23"/>
      <c r="GE1" s="23"/>
      <c r="GF1"/>
      <c r="GG1"/>
      <c r="GH1"/>
      <c r="GI1"/>
      <c r="GJ1"/>
      <c r="GM1"/>
      <c r="GN1"/>
      <c r="GQ1"/>
      <c r="GR1" s="2" t="s">
        <v>72</v>
      </c>
      <c r="GS1">
        <v>250</v>
      </c>
      <c r="GV1"/>
      <c r="GW1" s="23"/>
      <c r="GX1" s="23"/>
      <c r="GY1" s="23"/>
      <c r="GZ1"/>
      <c r="HA1"/>
      <c r="HB1"/>
      <c r="HC1"/>
      <c r="HD1"/>
      <c r="HG1"/>
      <c r="HH1"/>
      <c r="HK1"/>
      <c r="HL1" s="2" t="s">
        <v>72</v>
      </c>
      <c r="HM1">
        <v>200</v>
      </c>
      <c r="HP1"/>
      <c r="HQ1" s="23"/>
      <c r="HR1" s="23"/>
      <c r="HS1" s="23"/>
      <c r="HT1"/>
      <c r="HU1"/>
      <c r="HV1"/>
      <c r="HW1"/>
      <c r="HX1"/>
      <c r="IA1"/>
      <c r="IB1"/>
      <c r="IE1"/>
    </row>
    <row r="2" spans="1:239" x14ac:dyDescent="0.25">
      <c r="A2"/>
      <c r="B2"/>
      <c r="C2">
        <v>0</v>
      </c>
      <c r="D2">
        <v>33</v>
      </c>
      <c r="E2">
        <v>66</v>
      </c>
      <c r="F2">
        <v>99</v>
      </c>
      <c r="G2">
        <v>132</v>
      </c>
      <c r="H2">
        <v>165</v>
      </c>
      <c r="I2"/>
      <c r="J2"/>
      <c r="K2"/>
      <c r="L2"/>
      <c r="M2"/>
      <c r="N2"/>
      <c r="O2"/>
      <c r="P2"/>
      <c r="Q2" s="4"/>
      <c r="T2"/>
      <c r="U2"/>
      <c r="V2"/>
      <c r="W2">
        <v>0</v>
      </c>
      <c r="X2">
        <v>33</v>
      </c>
      <c r="Y2">
        <v>66</v>
      </c>
      <c r="Z2">
        <v>99</v>
      </c>
      <c r="AA2">
        <v>132</v>
      </c>
      <c r="AB2">
        <v>165</v>
      </c>
      <c r="AC2"/>
      <c r="AD2"/>
      <c r="AE2"/>
      <c r="AF2"/>
      <c r="AG2"/>
      <c r="AH2"/>
      <c r="AI2"/>
      <c r="AJ2"/>
      <c r="AK2" s="4"/>
      <c r="AN2"/>
      <c r="AO2"/>
      <c r="AP2">
        <v>0</v>
      </c>
      <c r="AQ2">
        <v>33</v>
      </c>
      <c r="AR2">
        <v>66</v>
      </c>
      <c r="AS2">
        <v>99</v>
      </c>
      <c r="AT2">
        <v>132</v>
      </c>
      <c r="AU2">
        <v>165</v>
      </c>
      <c r="AV2"/>
      <c r="AW2"/>
      <c r="AX2"/>
      <c r="AY2"/>
      <c r="AZ2"/>
      <c r="BA2"/>
      <c r="BB2"/>
      <c r="BC2"/>
      <c r="BD2" s="4"/>
      <c r="BG2"/>
      <c r="BH2"/>
      <c r="BI2"/>
      <c r="BJ2">
        <v>0</v>
      </c>
      <c r="BK2">
        <v>33</v>
      </c>
      <c r="BL2">
        <v>66</v>
      </c>
      <c r="BM2">
        <v>99</v>
      </c>
      <c r="BN2">
        <v>132</v>
      </c>
      <c r="BO2">
        <v>165</v>
      </c>
      <c r="BP2"/>
      <c r="BQ2"/>
      <c r="BR2"/>
      <c r="BS2"/>
      <c r="BV2"/>
      <c r="BW2"/>
      <c r="BX2" s="4"/>
      <c r="CA2"/>
      <c r="CB2"/>
      <c r="CC2"/>
      <c r="CD2">
        <v>0</v>
      </c>
      <c r="CE2">
        <v>33</v>
      </c>
      <c r="CF2">
        <v>66</v>
      </c>
      <c r="CG2">
        <v>99</v>
      </c>
      <c r="CH2">
        <v>132</v>
      </c>
      <c r="CI2">
        <v>165</v>
      </c>
      <c r="CJ2"/>
      <c r="CK2"/>
      <c r="CL2"/>
      <c r="CM2"/>
      <c r="CN2"/>
      <c r="CO2"/>
      <c r="CP2"/>
      <c r="CQ2"/>
      <c r="CR2" s="4"/>
      <c r="CU2"/>
      <c r="CV2"/>
      <c r="CW2"/>
      <c r="CX2">
        <v>0</v>
      </c>
      <c r="CY2">
        <v>33</v>
      </c>
      <c r="CZ2">
        <v>66</v>
      </c>
      <c r="DA2">
        <v>99</v>
      </c>
      <c r="DB2">
        <v>132</v>
      </c>
      <c r="DC2">
        <v>165</v>
      </c>
      <c r="DD2"/>
      <c r="DE2"/>
      <c r="DF2"/>
      <c r="DG2"/>
      <c r="DH2"/>
      <c r="DI2"/>
      <c r="DJ2"/>
      <c r="DK2"/>
      <c r="DL2" s="4"/>
      <c r="DO2"/>
      <c r="DP2"/>
      <c r="DQ2"/>
      <c r="DR2">
        <v>0</v>
      </c>
      <c r="DS2">
        <v>33</v>
      </c>
      <c r="DT2">
        <v>66</v>
      </c>
      <c r="DU2">
        <v>99</v>
      </c>
      <c r="DV2">
        <v>132</v>
      </c>
      <c r="DW2">
        <v>165</v>
      </c>
      <c r="DX2"/>
      <c r="DY2"/>
      <c r="DZ2"/>
      <c r="EA2"/>
      <c r="EB2"/>
      <c r="EC2"/>
      <c r="ED2"/>
      <c r="EE2"/>
      <c r="EF2" s="4"/>
      <c r="EI2"/>
      <c r="EJ2"/>
      <c r="EK2"/>
      <c r="EL2">
        <v>0</v>
      </c>
      <c r="EM2">
        <v>33</v>
      </c>
      <c r="EN2">
        <v>66</v>
      </c>
      <c r="EO2">
        <v>99</v>
      </c>
      <c r="EP2">
        <v>132</v>
      </c>
      <c r="EQ2">
        <v>165</v>
      </c>
      <c r="ER2"/>
      <c r="ES2"/>
      <c r="ET2"/>
      <c r="EU2"/>
      <c r="EV2"/>
      <c r="EW2"/>
      <c r="EX2"/>
      <c r="EY2"/>
      <c r="EZ2" s="4"/>
      <c r="FC2"/>
      <c r="FD2"/>
      <c r="FE2"/>
      <c r="FF2">
        <v>0</v>
      </c>
      <c r="FG2">
        <v>33</v>
      </c>
      <c r="FH2">
        <v>66</v>
      </c>
      <c r="FI2">
        <v>99</v>
      </c>
      <c r="FJ2">
        <v>132</v>
      </c>
      <c r="FK2">
        <v>165</v>
      </c>
      <c r="FL2"/>
      <c r="FM2"/>
      <c r="FN2"/>
      <c r="FO2"/>
      <c r="FP2"/>
      <c r="FQ2"/>
      <c r="FR2"/>
      <c r="FS2"/>
      <c r="FT2" s="4"/>
      <c r="FW2"/>
      <c r="FX2"/>
      <c r="FY2"/>
      <c r="FZ2">
        <v>0</v>
      </c>
      <c r="GA2">
        <v>33</v>
      </c>
      <c r="GB2">
        <v>66</v>
      </c>
      <c r="GC2">
        <v>99</v>
      </c>
      <c r="GD2">
        <v>132</v>
      </c>
      <c r="GE2">
        <v>165</v>
      </c>
      <c r="GF2"/>
      <c r="GG2"/>
      <c r="GH2"/>
      <c r="GI2"/>
      <c r="GJ2"/>
      <c r="GK2"/>
      <c r="GL2"/>
      <c r="GM2"/>
      <c r="GN2" s="4"/>
      <c r="GQ2"/>
      <c r="GR2"/>
      <c r="GS2"/>
      <c r="GT2">
        <v>0</v>
      </c>
      <c r="GU2">
        <v>33</v>
      </c>
      <c r="GV2">
        <v>66</v>
      </c>
      <c r="GW2">
        <v>99</v>
      </c>
      <c r="GX2">
        <v>132</v>
      </c>
      <c r="GY2">
        <v>165</v>
      </c>
      <c r="GZ2"/>
      <c r="HA2"/>
      <c r="HB2"/>
      <c r="HC2"/>
      <c r="HD2"/>
      <c r="HE2"/>
      <c r="HF2"/>
      <c r="HG2"/>
      <c r="HH2" s="4"/>
      <c r="HK2"/>
      <c r="HL2"/>
      <c r="HM2"/>
      <c r="HN2">
        <v>0</v>
      </c>
      <c r="HO2">
        <v>33</v>
      </c>
      <c r="HP2">
        <v>66</v>
      </c>
      <c r="HQ2">
        <v>99</v>
      </c>
      <c r="HR2">
        <v>132</v>
      </c>
      <c r="HS2">
        <v>165</v>
      </c>
      <c r="HT2"/>
      <c r="HU2"/>
      <c r="HV2"/>
      <c r="HW2"/>
      <c r="HX2"/>
      <c r="HY2"/>
      <c r="HZ2"/>
      <c r="IA2"/>
      <c r="IB2" s="4"/>
      <c r="IE2"/>
    </row>
    <row r="3" spans="1:239" x14ac:dyDescent="0.25">
      <c r="I3"/>
      <c r="J3"/>
      <c r="K3"/>
      <c r="L3"/>
      <c r="M3"/>
      <c r="N3"/>
      <c r="O3"/>
      <c r="P3"/>
      <c r="Q3" s="3" t="s">
        <v>13</v>
      </c>
      <c r="T3"/>
      <c r="AC3"/>
      <c r="AD3"/>
      <c r="AE3"/>
      <c r="AF3"/>
      <c r="AG3"/>
      <c r="AH3"/>
      <c r="AI3"/>
      <c r="AJ3"/>
      <c r="AK3" s="3" t="s">
        <v>13</v>
      </c>
      <c r="AV3"/>
      <c r="AW3"/>
      <c r="AX3"/>
      <c r="AY3"/>
      <c r="AZ3"/>
      <c r="BA3"/>
      <c r="BB3"/>
      <c r="BC3"/>
      <c r="BD3" s="3" t="s">
        <v>13</v>
      </c>
      <c r="BG3"/>
      <c r="BP3"/>
      <c r="BQ3"/>
      <c r="BR3"/>
      <c r="BS3"/>
      <c r="BV3"/>
      <c r="BW3"/>
      <c r="BX3" s="3" t="s">
        <v>13</v>
      </c>
      <c r="CA3"/>
      <c r="CJ3"/>
      <c r="CK3"/>
      <c r="CL3"/>
      <c r="CM3"/>
      <c r="CN3"/>
      <c r="CO3"/>
      <c r="CP3"/>
      <c r="CQ3"/>
      <c r="CR3" s="3" t="s">
        <v>13</v>
      </c>
      <c r="CU3"/>
      <c r="DD3"/>
      <c r="DE3"/>
      <c r="DF3"/>
      <c r="DG3"/>
      <c r="DH3"/>
      <c r="DI3"/>
      <c r="DJ3"/>
      <c r="DK3"/>
      <c r="DL3" s="3" t="s">
        <v>13</v>
      </c>
      <c r="DO3"/>
      <c r="DX3"/>
      <c r="DY3"/>
      <c r="DZ3"/>
      <c r="EA3"/>
      <c r="EB3"/>
      <c r="EC3"/>
      <c r="ED3"/>
      <c r="EE3"/>
      <c r="EF3" s="3" t="s">
        <v>13</v>
      </c>
      <c r="EI3"/>
      <c r="ER3"/>
      <c r="ES3"/>
      <c r="ET3"/>
      <c r="EU3"/>
      <c r="EV3"/>
      <c r="EW3"/>
      <c r="EX3"/>
      <c r="EY3"/>
      <c r="EZ3" s="3" t="s">
        <v>13</v>
      </c>
      <c r="FC3"/>
      <c r="FL3"/>
      <c r="FM3"/>
      <c r="FN3"/>
      <c r="FO3"/>
      <c r="FP3"/>
      <c r="FQ3"/>
      <c r="FR3"/>
      <c r="FS3"/>
      <c r="FT3" s="3" t="s">
        <v>13</v>
      </c>
      <c r="FW3"/>
      <c r="GF3"/>
      <c r="GG3"/>
      <c r="GH3"/>
      <c r="GI3"/>
      <c r="GJ3"/>
      <c r="GK3"/>
      <c r="GL3"/>
      <c r="GM3"/>
      <c r="GN3" s="3" t="s">
        <v>13</v>
      </c>
      <c r="GQ3"/>
      <c r="GZ3"/>
      <c r="HA3"/>
      <c r="HB3"/>
      <c r="HC3"/>
      <c r="HD3"/>
      <c r="HE3"/>
      <c r="HF3"/>
      <c r="HG3"/>
      <c r="HH3" s="3" t="s">
        <v>13</v>
      </c>
      <c r="HK3"/>
      <c r="HT3"/>
      <c r="HU3"/>
      <c r="HV3"/>
      <c r="HW3"/>
      <c r="HX3"/>
      <c r="HY3"/>
      <c r="HZ3"/>
      <c r="IA3"/>
      <c r="IB3" s="3" t="s">
        <v>13</v>
      </c>
      <c r="IE3"/>
    </row>
    <row r="4" spans="1:239" x14ac:dyDescent="0.25">
      <c r="C4">
        <v>50</v>
      </c>
      <c r="D4">
        <v>100</v>
      </c>
      <c r="E4">
        <v>150</v>
      </c>
      <c r="F4">
        <v>200</v>
      </c>
      <c r="G4">
        <v>250</v>
      </c>
      <c r="H4">
        <v>300</v>
      </c>
      <c r="I4">
        <f ca="1">OFFSET(C4,0,$I$5-1)</f>
        <v>50</v>
      </c>
      <c r="J4">
        <f ca="1">OFFSET(C4,0,I5)</f>
        <v>100</v>
      </c>
      <c r="K4">
        <f ca="1">OFFSET(C4,0,I5+1)</f>
        <v>150</v>
      </c>
      <c r="L4"/>
      <c r="M4"/>
      <c r="N4"/>
      <c r="O4"/>
      <c r="P4"/>
      <c r="Q4" s="3" t="s">
        <v>13</v>
      </c>
      <c r="T4"/>
      <c r="W4">
        <v>50</v>
      </c>
      <c r="X4">
        <v>100</v>
      </c>
      <c r="Y4">
        <v>150</v>
      </c>
      <c r="Z4">
        <v>200</v>
      </c>
      <c r="AA4">
        <v>250</v>
      </c>
      <c r="AB4">
        <v>300</v>
      </c>
      <c r="AC4">
        <f ca="1">OFFSET(W4,0,$AC$5-1)</f>
        <v>50</v>
      </c>
      <c r="AD4">
        <f ca="1">OFFSET(W4,0,AC5)</f>
        <v>100</v>
      </c>
      <c r="AE4">
        <f ca="1">OFFSET(W4,0,AC5+1)</f>
        <v>150</v>
      </c>
      <c r="AF4"/>
      <c r="AG4"/>
      <c r="AH4"/>
      <c r="AI4"/>
      <c r="AJ4"/>
      <c r="AK4" s="3" t="s">
        <v>13</v>
      </c>
      <c r="AP4">
        <v>50</v>
      </c>
      <c r="AQ4">
        <v>100</v>
      </c>
      <c r="AR4">
        <v>150</v>
      </c>
      <c r="AS4">
        <v>200</v>
      </c>
      <c r="AT4">
        <v>250</v>
      </c>
      <c r="AU4">
        <v>300</v>
      </c>
      <c r="AV4">
        <f ca="1">OFFSET(AP4,0,$AV$5-1)</f>
        <v>50</v>
      </c>
      <c r="AW4">
        <f ca="1">OFFSET(AP4,0,AV5)</f>
        <v>100</v>
      </c>
      <c r="AX4">
        <f ca="1">OFFSET(AP4,0,AV5+1)</f>
        <v>150</v>
      </c>
      <c r="AY4"/>
      <c r="AZ4"/>
      <c r="BA4"/>
      <c r="BB4"/>
      <c r="BC4"/>
      <c r="BD4" s="3" t="s">
        <v>13</v>
      </c>
      <c r="BG4"/>
      <c r="BJ4">
        <v>50</v>
      </c>
      <c r="BK4">
        <v>100</v>
      </c>
      <c r="BL4">
        <v>150</v>
      </c>
      <c r="BM4">
        <v>200</v>
      </c>
      <c r="BN4">
        <v>250</v>
      </c>
      <c r="BO4">
        <v>300</v>
      </c>
      <c r="BP4">
        <f ca="1">OFFSET(BJ4,0,$BP$5-1)</f>
        <v>50</v>
      </c>
      <c r="BQ4">
        <f ca="1">OFFSET(BJ4,0,BP5)</f>
        <v>100</v>
      </c>
      <c r="BR4">
        <f ca="1">OFFSET(BJ4,0,BP5+1)</f>
        <v>150</v>
      </c>
      <c r="BS4"/>
      <c r="BV4"/>
      <c r="BW4"/>
      <c r="BX4" s="3" t="s">
        <v>13</v>
      </c>
      <c r="CA4"/>
      <c r="CD4">
        <v>50</v>
      </c>
      <c r="CE4">
        <v>100</v>
      </c>
      <c r="CF4">
        <v>150</v>
      </c>
      <c r="CG4">
        <v>200</v>
      </c>
      <c r="CH4">
        <v>250</v>
      </c>
      <c r="CI4">
        <v>300</v>
      </c>
      <c r="CJ4">
        <f ca="1">OFFSET(CD4,0,$CJ$5-1)</f>
        <v>50</v>
      </c>
      <c r="CK4">
        <f ca="1">OFFSET(CD4,0,CJ5)</f>
        <v>100</v>
      </c>
      <c r="CL4">
        <f ca="1">OFFSET(CD4,0,CJ5+1)</f>
        <v>150</v>
      </c>
      <c r="CM4"/>
      <c r="CN4"/>
      <c r="CO4"/>
      <c r="CP4"/>
      <c r="CQ4"/>
      <c r="CR4" s="3" t="s">
        <v>13</v>
      </c>
      <c r="CU4"/>
      <c r="CX4">
        <v>50</v>
      </c>
      <c r="CY4">
        <v>100</v>
      </c>
      <c r="CZ4">
        <v>150</v>
      </c>
      <c r="DA4">
        <v>200</v>
      </c>
      <c r="DB4">
        <v>250</v>
      </c>
      <c r="DC4">
        <v>300</v>
      </c>
      <c r="DD4">
        <f ca="1">OFFSET(CX4,0,$DD$5-1)</f>
        <v>50</v>
      </c>
      <c r="DE4">
        <f ca="1">OFFSET(CX4,0,DD5)</f>
        <v>100</v>
      </c>
      <c r="DF4">
        <f ca="1">OFFSET(CX4,0,DD5+1)</f>
        <v>150</v>
      </c>
      <c r="DG4"/>
      <c r="DH4"/>
      <c r="DI4"/>
      <c r="DJ4"/>
      <c r="DK4"/>
      <c r="DL4" s="3" t="s">
        <v>13</v>
      </c>
      <c r="DO4"/>
      <c r="DR4">
        <v>50</v>
      </c>
      <c r="DS4">
        <v>100</v>
      </c>
      <c r="DT4">
        <v>150</v>
      </c>
      <c r="DU4">
        <v>200</v>
      </c>
      <c r="DV4">
        <v>250</v>
      </c>
      <c r="DW4">
        <v>300</v>
      </c>
      <c r="DX4">
        <f ca="1">OFFSET(DR4,0,$DX$5-1)</f>
        <v>50</v>
      </c>
      <c r="DY4">
        <f ca="1">OFFSET(DR4,0,DX5)</f>
        <v>100</v>
      </c>
      <c r="DZ4">
        <f ca="1">OFFSET(DR4,0,DX5+1)</f>
        <v>150</v>
      </c>
      <c r="EA4"/>
      <c r="EB4"/>
      <c r="EC4"/>
      <c r="ED4"/>
      <c r="EE4"/>
      <c r="EF4" s="3" t="s">
        <v>13</v>
      </c>
      <c r="EI4"/>
      <c r="EL4">
        <v>50</v>
      </c>
      <c r="EM4">
        <v>100</v>
      </c>
      <c r="EN4">
        <v>150</v>
      </c>
      <c r="EO4">
        <v>200</v>
      </c>
      <c r="EP4">
        <v>250</v>
      </c>
      <c r="EQ4">
        <v>300</v>
      </c>
      <c r="ER4">
        <f ca="1">OFFSET(EL4,0,$ER$5-1)</f>
        <v>50</v>
      </c>
      <c r="ES4">
        <f ca="1">OFFSET(EL4,0,ER5)</f>
        <v>100</v>
      </c>
      <c r="ET4">
        <f ca="1">OFFSET(EL4,0,ER5+1)</f>
        <v>150</v>
      </c>
      <c r="EU4"/>
      <c r="EV4"/>
      <c r="EW4"/>
      <c r="EX4"/>
      <c r="EY4"/>
      <c r="EZ4" s="3" t="s">
        <v>13</v>
      </c>
      <c r="FC4"/>
      <c r="FF4">
        <v>50</v>
      </c>
      <c r="FG4">
        <v>100</v>
      </c>
      <c r="FH4">
        <v>150</v>
      </c>
      <c r="FI4">
        <v>200</v>
      </c>
      <c r="FJ4">
        <v>250</v>
      </c>
      <c r="FK4">
        <v>300</v>
      </c>
      <c r="FL4">
        <f ca="1">OFFSET(FF4,0,$FL$5-1)</f>
        <v>50</v>
      </c>
      <c r="FM4">
        <f ca="1">OFFSET(FF4,0,FL5)</f>
        <v>100</v>
      </c>
      <c r="FN4">
        <f ca="1">OFFSET(FF4,0,FL5+1)</f>
        <v>150</v>
      </c>
      <c r="FO4"/>
      <c r="FP4"/>
      <c r="FQ4"/>
      <c r="FR4"/>
      <c r="FS4"/>
      <c r="FT4" s="3" t="s">
        <v>13</v>
      </c>
      <c r="FW4"/>
      <c r="FZ4">
        <v>50</v>
      </c>
      <c r="GA4">
        <v>100</v>
      </c>
      <c r="GB4">
        <v>150</v>
      </c>
      <c r="GC4">
        <v>200</v>
      </c>
      <c r="GD4">
        <v>250</v>
      </c>
      <c r="GE4">
        <v>300</v>
      </c>
      <c r="GF4">
        <f ca="1">OFFSET(FZ4,0,$GF$5-1)</f>
        <v>50</v>
      </c>
      <c r="GG4">
        <f ca="1">OFFSET(FZ4,0,GF5)</f>
        <v>100</v>
      </c>
      <c r="GH4">
        <f ca="1">OFFSET(FZ4,0,GF5+1)</f>
        <v>150</v>
      </c>
      <c r="GI4"/>
      <c r="GJ4"/>
      <c r="GK4"/>
      <c r="GL4"/>
      <c r="GM4"/>
      <c r="GN4" s="3" t="s">
        <v>13</v>
      </c>
      <c r="GQ4"/>
      <c r="GT4">
        <v>50</v>
      </c>
      <c r="GU4">
        <v>100</v>
      </c>
      <c r="GV4">
        <v>150</v>
      </c>
      <c r="GW4">
        <v>200</v>
      </c>
      <c r="GX4">
        <v>250</v>
      </c>
      <c r="GY4">
        <v>300</v>
      </c>
      <c r="GZ4">
        <f ca="1">OFFSET(GT4,0,$GZ$5-1)</f>
        <v>50</v>
      </c>
      <c r="HA4">
        <f ca="1">OFFSET(GT4,0,GZ5)</f>
        <v>100</v>
      </c>
      <c r="HB4">
        <f ca="1">OFFSET(GT4,0,GZ5+1)</f>
        <v>150</v>
      </c>
      <c r="HC4"/>
      <c r="HD4"/>
      <c r="HE4"/>
      <c r="HF4"/>
      <c r="HG4"/>
      <c r="HH4" s="3" t="s">
        <v>13</v>
      </c>
      <c r="HK4"/>
      <c r="HN4">
        <v>50</v>
      </c>
      <c r="HO4">
        <v>100</v>
      </c>
      <c r="HP4">
        <v>150</v>
      </c>
      <c r="HQ4">
        <v>200</v>
      </c>
      <c r="HR4">
        <v>250</v>
      </c>
      <c r="HS4">
        <v>300</v>
      </c>
      <c r="HT4">
        <f ca="1">OFFSET(HN4,0,$HT$5-1)</f>
        <v>50</v>
      </c>
      <c r="HU4">
        <f ca="1">OFFSET(HN4,0,HT5)</f>
        <v>100</v>
      </c>
      <c r="HV4">
        <f ca="1">OFFSET(HN4,0,HT5+1)</f>
        <v>150</v>
      </c>
      <c r="HW4"/>
      <c r="HX4"/>
      <c r="HY4"/>
      <c r="HZ4"/>
      <c r="IA4"/>
      <c r="IB4" s="3" t="s">
        <v>13</v>
      </c>
      <c r="IE4"/>
    </row>
    <row r="5" spans="1:239" x14ac:dyDescent="0.25">
      <c r="C5">
        <v>0</v>
      </c>
      <c r="D5">
        <v>1</v>
      </c>
      <c r="E5">
        <v>2</v>
      </c>
      <c r="F5">
        <v>3</v>
      </c>
      <c r="G5">
        <v>4</v>
      </c>
      <c r="H5">
        <v>5</v>
      </c>
      <c r="I5">
        <f>MIN(4,MAX(HLOOKUP(中間層!C3,C4:H5,2),1))</f>
        <v>1</v>
      </c>
      <c r="J5"/>
      <c r="K5"/>
      <c r="L5"/>
      <c r="M5"/>
      <c r="N5"/>
      <c r="O5"/>
      <c r="P5"/>
      <c r="Q5" s="3" t="s">
        <v>13</v>
      </c>
      <c r="T5"/>
      <c r="W5">
        <v>0</v>
      </c>
      <c r="X5">
        <v>1</v>
      </c>
      <c r="Y5">
        <v>2</v>
      </c>
      <c r="Z5">
        <v>3</v>
      </c>
      <c r="AA5">
        <v>4</v>
      </c>
      <c r="AB5">
        <v>5</v>
      </c>
      <c r="AC5">
        <f>MIN(4,MAX(HLOOKUP(中間層!C3,W4:AB5,2),1))</f>
        <v>1</v>
      </c>
      <c r="AD5"/>
      <c r="AE5"/>
      <c r="AF5"/>
      <c r="AG5"/>
      <c r="AH5"/>
      <c r="AI5"/>
      <c r="AJ5"/>
      <c r="AK5" s="3" t="s">
        <v>13</v>
      </c>
      <c r="AP5">
        <v>0</v>
      </c>
      <c r="AQ5">
        <v>1</v>
      </c>
      <c r="AR5">
        <v>2</v>
      </c>
      <c r="AS5">
        <v>3</v>
      </c>
      <c r="AT5">
        <v>4</v>
      </c>
      <c r="AU5">
        <v>5</v>
      </c>
      <c r="AV5">
        <f>MIN(4,MAX(HLOOKUP(中間層!C3,AP4:AU5,2),1))</f>
        <v>1</v>
      </c>
      <c r="AW5"/>
      <c r="AX5"/>
      <c r="AY5"/>
      <c r="AZ5"/>
      <c r="BA5"/>
      <c r="BB5"/>
      <c r="BC5"/>
      <c r="BD5" s="3" t="s">
        <v>13</v>
      </c>
      <c r="BG5"/>
      <c r="BJ5">
        <v>0</v>
      </c>
      <c r="BK5">
        <v>1</v>
      </c>
      <c r="BL5">
        <v>2</v>
      </c>
      <c r="BM5">
        <v>3</v>
      </c>
      <c r="BN5">
        <v>4</v>
      </c>
      <c r="BO5">
        <v>5</v>
      </c>
      <c r="BP5">
        <f>MIN(4,MAX(HLOOKUP(中間層!C3,BJ4:BO5,2),1))</f>
        <v>1</v>
      </c>
      <c r="BQ5"/>
      <c r="BR5"/>
      <c r="BS5"/>
      <c r="BV5"/>
      <c r="BW5"/>
      <c r="BX5" s="3" t="s">
        <v>13</v>
      </c>
      <c r="CA5"/>
      <c r="CD5">
        <v>0</v>
      </c>
      <c r="CE5">
        <v>1</v>
      </c>
      <c r="CF5">
        <v>2</v>
      </c>
      <c r="CG5">
        <v>3</v>
      </c>
      <c r="CH5">
        <v>4</v>
      </c>
      <c r="CI5">
        <v>5</v>
      </c>
      <c r="CJ5">
        <f>MIN(4,MAX(HLOOKUP(中間層!C3,CD4:CI5,2),1))</f>
        <v>1</v>
      </c>
      <c r="CK5"/>
      <c r="CL5"/>
      <c r="CM5"/>
      <c r="CN5"/>
      <c r="CO5"/>
      <c r="CP5"/>
      <c r="CQ5"/>
      <c r="CR5" s="3" t="s">
        <v>13</v>
      </c>
      <c r="CU5"/>
      <c r="CX5">
        <v>0</v>
      </c>
      <c r="CY5">
        <v>1</v>
      </c>
      <c r="CZ5">
        <v>2</v>
      </c>
      <c r="DA5">
        <v>3</v>
      </c>
      <c r="DB5">
        <v>4</v>
      </c>
      <c r="DC5">
        <v>5</v>
      </c>
      <c r="DD5">
        <f>MIN(4,MAX(HLOOKUP(中間層!C3,CX4:DC5,2),1))</f>
        <v>1</v>
      </c>
      <c r="DE5"/>
      <c r="DF5"/>
      <c r="DG5"/>
      <c r="DH5"/>
      <c r="DI5"/>
      <c r="DJ5"/>
      <c r="DK5"/>
      <c r="DL5" s="3" t="s">
        <v>13</v>
      </c>
      <c r="DO5"/>
      <c r="DR5">
        <v>0</v>
      </c>
      <c r="DS5">
        <v>1</v>
      </c>
      <c r="DT5">
        <v>2</v>
      </c>
      <c r="DU5">
        <v>3</v>
      </c>
      <c r="DV5">
        <v>4</v>
      </c>
      <c r="DW5">
        <v>5</v>
      </c>
      <c r="DX5">
        <f>MIN(4,MAX(HLOOKUP(中間層!C3,DR4:DW5,2),1))</f>
        <v>1</v>
      </c>
      <c r="DY5"/>
      <c r="DZ5"/>
      <c r="EA5"/>
      <c r="EB5"/>
      <c r="EC5"/>
      <c r="ED5"/>
      <c r="EE5"/>
      <c r="EF5" s="3" t="s">
        <v>13</v>
      </c>
      <c r="EI5"/>
      <c r="EL5">
        <v>0</v>
      </c>
      <c r="EM5">
        <v>1</v>
      </c>
      <c r="EN5">
        <v>2</v>
      </c>
      <c r="EO5">
        <v>3</v>
      </c>
      <c r="EP5">
        <v>4</v>
      </c>
      <c r="EQ5">
        <v>5</v>
      </c>
      <c r="ER5">
        <f>MIN(4,MAX(HLOOKUP(中間層!C3,EL4:EQ5,2),1))</f>
        <v>1</v>
      </c>
      <c r="ES5"/>
      <c r="ET5"/>
      <c r="EU5"/>
      <c r="EV5"/>
      <c r="EW5"/>
      <c r="EX5"/>
      <c r="EY5"/>
      <c r="EZ5" s="3" t="s">
        <v>13</v>
      </c>
      <c r="FC5"/>
      <c r="FF5">
        <v>0</v>
      </c>
      <c r="FG5">
        <v>1</v>
      </c>
      <c r="FH5">
        <v>2</v>
      </c>
      <c r="FI5">
        <v>3</v>
      </c>
      <c r="FJ5">
        <v>4</v>
      </c>
      <c r="FK5">
        <v>5</v>
      </c>
      <c r="FL5">
        <f>MIN(4,MAX(HLOOKUP(中間層!C3,FF4:FK5,2),1))</f>
        <v>1</v>
      </c>
      <c r="FM5"/>
      <c r="FN5"/>
      <c r="FO5"/>
      <c r="FP5"/>
      <c r="FQ5"/>
      <c r="FR5"/>
      <c r="FS5"/>
      <c r="FT5" s="3" t="s">
        <v>13</v>
      </c>
      <c r="FW5"/>
      <c r="FZ5">
        <v>0</v>
      </c>
      <c r="GA5">
        <v>1</v>
      </c>
      <c r="GB5">
        <v>2</v>
      </c>
      <c r="GC5">
        <v>3</v>
      </c>
      <c r="GD5">
        <v>4</v>
      </c>
      <c r="GE5">
        <v>5</v>
      </c>
      <c r="GF5">
        <f>MIN(4,MAX(HLOOKUP(中間層!C3,FZ4:GE5,2),1))</f>
        <v>1</v>
      </c>
      <c r="GG5"/>
      <c r="GH5"/>
      <c r="GI5"/>
      <c r="GJ5"/>
      <c r="GK5"/>
      <c r="GL5"/>
      <c r="GM5"/>
      <c r="GN5" s="3" t="s">
        <v>13</v>
      </c>
      <c r="GQ5"/>
      <c r="GT5">
        <v>0</v>
      </c>
      <c r="GU5">
        <v>1</v>
      </c>
      <c r="GV5">
        <v>2</v>
      </c>
      <c r="GW5">
        <v>3</v>
      </c>
      <c r="GX5">
        <v>4</v>
      </c>
      <c r="GY5">
        <v>5</v>
      </c>
      <c r="GZ5">
        <f>MIN(4,MAX(HLOOKUP(中間層!C3,GT4:GY5,2),1))</f>
        <v>1</v>
      </c>
      <c r="HA5"/>
      <c r="HB5"/>
      <c r="HC5"/>
      <c r="HD5"/>
      <c r="HE5"/>
      <c r="HF5"/>
      <c r="HG5"/>
      <c r="HH5" s="3" t="s">
        <v>13</v>
      </c>
      <c r="HK5"/>
      <c r="HN5">
        <v>0</v>
      </c>
      <c r="HO5">
        <v>1</v>
      </c>
      <c r="HP5">
        <v>2</v>
      </c>
      <c r="HQ5">
        <v>3</v>
      </c>
      <c r="HR5">
        <v>4</v>
      </c>
      <c r="HS5">
        <v>5</v>
      </c>
      <c r="HT5">
        <f>MIN(4,MAX(HLOOKUP(中間層!C3,HN4:HS5,2),1))</f>
        <v>1</v>
      </c>
      <c r="HU5"/>
      <c r="HV5"/>
      <c r="HW5"/>
      <c r="HX5"/>
      <c r="HY5"/>
      <c r="HZ5"/>
      <c r="IA5"/>
      <c r="IB5" s="3" t="s">
        <v>13</v>
      </c>
      <c r="IE5"/>
    </row>
    <row r="6" spans="1:239" x14ac:dyDescent="0.25">
      <c r="I6"/>
      <c r="J6"/>
      <c r="K6"/>
      <c r="L6"/>
      <c r="M6"/>
      <c r="N6"/>
      <c r="O6"/>
      <c r="P6"/>
      <c r="Q6" s="3" t="s">
        <v>13</v>
      </c>
      <c r="T6"/>
      <c r="AC6"/>
      <c r="AD6"/>
      <c r="AE6"/>
      <c r="AF6"/>
      <c r="AG6"/>
      <c r="AH6"/>
      <c r="AI6"/>
      <c r="AJ6"/>
      <c r="AK6" s="3" t="s">
        <v>13</v>
      </c>
      <c r="AV6"/>
      <c r="AW6"/>
      <c r="AX6"/>
      <c r="AY6"/>
      <c r="AZ6"/>
      <c r="BA6"/>
      <c r="BB6"/>
      <c r="BC6"/>
      <c r="BD6" s="3" t="s">
        <v>13</v>
      </c>
      <c r="BG6"/>
      <c r="BP6"/>
      <c r="BQ6"/>
      <c r="BR6"/>
      <c r="BS6"/>
      <c r="BV6"/>
      <c r="BW6"/>
      <c r="BX6" s="3" t="s">
        <v>13</v>
      </c>
      <c r="CA6"/>
      <c r="CJ6"/>
      <c r="CK6"/>
      <c r="CL6"/>
      <c r="CM6"/>
      <c r="CN6"/>
      <c r="CO6"/>
      <c r="CP6"/>
      <c r="CQ6"/>
      <c r="CR6" s="3" t="s">
        <v>13</v>
      </c>
      <c r="CU6"/>
      <c r="DD6"/>
      <c r="DE6"/>
      <c r="DF6"/>
      <c r="DG6"/>
      <c r="DH6"/>
      <c r="DI6"/>
      <c r="DJ6"/>
      <c r="DK6"/>
      <c r="DL6" s="3" t="s">
        <v>13</v>
      </c>
      <c r="DO6"/>
      <c r="DX6"/>
      <c r="DY6"/>
      <c r="DZ6"/>
      <c r="EA6"/>
      <c r="EB6"/>
      <c r="EC6"/>
      <c r="ED6"/>
      <c r="EE6"/>
      <c r="EF6" s="3" t="s">
        <v>13</v>
      </c>
      <c r="EI6"/>
      <c r="ER6"/>
      <c r="ES6"/>
      <c r="ET6"/>
      <c r="EU6"/>
      <c r="EV6"/>
      <c r="EW6"/>
      <c r="EX6"/>
      <c r="EY6"/>
      <c r="EZ6" s="3" t="s">
        <v>13</v>
      </c>
      <c r="FC6"/>
      <c r="FL6"/>
      <c r="FM6"/>
      <c r="FN6"/>
      <c r="FO6"/>
      <c r="FP6"/>
      <c r="FQ6"/>
      <c r="FR6"/>
      <c r="FS6"/>
      <c r="FT6" s="3" t="s">
        <v>13</v>
      </c>
      <c r="FW6"/>
      <c r="GF6"/>
      <c r="GG6"/>
      <c r="GH6"/>
      <c r="GI6"/>
      <c r="GJ6"/>
      <c r="GK6"/>
      <c r="GL6"/>
      <c r="GM6"/>
      <c r="GN6" s="3" t="s">
        <v>13</v>
      </c>
      <c r="GQ6"/>
      <c r="GZ6"/>
      <c r="HA6"/>
      <c r="HB6"/>
      <c r="HC6"/>
      <c r="HD6"/>
      <c r="HE6"/>
      <c r="HF6"/>
      <c r="HG6"/>
      <c r="HH6" s="3" t="s">
        <v>13</v>
      </c>
      <c r="HK6"/>
      <c r="HT6"/>
      <c r="HU6"/>
      <c r="HV6"/>
      <c r="HW6"/>
      <c r="HX6"/>
      <c r="HY6"/>
      <c r="HZ6"/>
      <c r="IA6"/>
      <c r="IB6" s="3" t="s">
        <v>13</v>
      </c>
      <c r="IE6"/>
    </row>
    <row r="7" spans="1:239" x14ac:dyDescent="0.25">
      <c r="A7" s="10" t="s">
        <v>68</v>
      </c>
      <c r="B7"/>
      <c r="C7">
        <v>50</v>
      </c>
      <c r="D7">
        <v>100</v>
      </c>
      <c r="E7">
        <v>150</v>
      </c>
      <c r="F7">
        <v>200</v>
      </c>
      <c r="G7">
        <v>250</v>
      </c>
      <c r="H7">
        <v>300</v>
      </c>
      <c r="I7"/>
      <c r="J7"/>
      <c r="K7"/>
      <c r="L7">
        <f ca="1">I4^2*(J4-K4)-J4^2*(I4-K4)+K4^2*(I4-J4)</f>
        <v>-250000</v>
      </c>
      <c r="M7"/>
      <c r="N7"/>
      <c r="O7"/>
      <c r="P7"/>
      <c r="T7"/>
      <c r="U7" s="10" t="s">
        <v>11</v>
      </c>
      <c r="V7"/>
      <c r="W7">
        <v>50</v>
      </c>
      <c r="X7">
        <v>100</v>
      </c>
      <c r="Y7">
        <v>150</v>
      </c>
      <c r="Z7">
        <v>200</v>
      </c>
      <c r="AA7">
        <v>250</v>
      </c>
      <c r="AB7">
        <v>300</v>
      </c>
      <c r="AC7"/>
      <c r="AD7"/>
      <c r="AE7"/>
      <c r="AF7">
        <f ca="1">AC4^2*(AD4-AE4)-AD4^2*(AC4-AE4)+AE4^2*(AC4-AD4)</f>
        <v>-250000</v>
      </c>
      <c r="AG7"/>
      <c r="AH7"/>
      <c r="AI7"/>
      <c r="AJ7"/>
      <c r="AN7" s="10" t="s">
        <v>11</v>
      </c>
      <c r="AO7"/>
      <c r="AP7">
        <v>50</v>
      </c>
      <c r="AQ7">
        <v>100</v>
      </c>
      <c r="AR7">
        <v>150</v>
      </c>
      <c r="AS7">
        <v>200</v>
      </c>
      <c r="AT7">
        <v>250</v>
      </c>
      <c r="AU7">
        <v>300</v>
      </c>
      <c r="AV7"/>
      <c r="AW7"/>
      <c r="AX7"/>
      <c r="AY7">
        <f ca="1">AV4^2*(AW4-AX4)-AW4^2*(AV4-AX4)+AX4^2*(AV4-AW4)</f>
        <v>-250000</v>
      </c>
      <c r="AZ7"/>
      <c r="BA7"/>
      <c r="BB7"/>
      <c r="BC7"/>
      <c r="BG7"/>
      <c r="BH7" s="10" t="s">
        <v>11</v>
      </c>
      <c r="BI7"/>
      <c r="BJ7">
        <v>50</v>
      </c>
      <c r="BK7">
        <v>100</v>
      </c>
      <c r="BL7">
        <v>150</v>
      </c>
      <c r="BM7">
        <v>200</v>
      </c>
      <c r="BN7">
        <v>250</v>
      </c>
      <c r="BO7">
        <v>300</v>
      </c>
      <c r="BP7"/>
      <c r="BQ7"/>
      <c r="BR7"/>
      <c r="BS7">
        <f ca="1">BP4^2*(BQ4-BR4)-BQ4^2*(BP4-BR4)+BR4^2*(BP4-BQ4)</f>
        <v>-250000</v>
      </c>
      <c r="BT7"/>
      <c r="BU7"/>
      <c r="BV7"/>
      <c r="BW7"/>
      <c r="CA7"/>
      <c r="CB7" s="10" t="s">
        <v>11</v>
      </c>
      <c r="CC7"/>
      <c r="CD7">
        <v>50</v>
      </c>
      <c r="CE7">
        <v>100</v>
      </c>
      <c r="CF7">
        <v>150</v>
      </c>
      <c r="CG7">
        <v>200</v>
      </c>
      <c r="CH7">
        <v>250</v>
      </c>
      <c r="CI7">
        <v>300</v>
      </c>
      <c r="CJ7"/>
      <c r="CK7"/>
      <c r="CL7"/>
      <c r="CM7">
        <f ca="1">CJ4^2*(CK4-CL4)-CK4^2*(CJ4-CL4)+CL4^2*(CJ4-CK4)</f>
        <v>-250000</v>
      </c>
      <c r="CN7"/>
      <c r="CO7"/>
      <c r="CP7"/>
      <c r="CQ7"/>
      <c r="CU7"/>
      <c r="CV7" s="10" t="s">
        <v>11</v>
      </c>
      <c r="CW7"/>
      <c r="CX7">
        <v>50</v>
      </c>
      <c r="CY7">
        <v>100</v>
      </c>
      <c r="CZ7">
        <v>150</v>
      </c>
      <c r="DA7">
        <v>200</v>
      </c>
      <c r="DB7">
        <v>250</v>
      </c>
      <c r="DC7">
        <v>300</v>
      </c>
      <c r="DD7"/>
      <c r="DE7"/>
      <c r="DF7"/>
      <c r="DG7">
        <f ca="1">DD4^2*(DE4-DF4)-DE4^2*(DD4-DF4)+DF4^2*(DD4-DE4)</f>
        <v>-250000</v>
      </c>
      <c r="DH7"/>
      <c r="DI7"/>
      <c r="DJ7"/>
      <c r="DK7"/>
      <c r="DO7"/>
      <c r="DP7" s="10" t="s">
        <v>11</v>
      </c>
      <c r="DQ7"/>
      <c r="DR7">
        <v>50</v>
      </c>
      <c r="DS7">
        <v>100</v>
      </c>
      <c r="DT7">
        <v>150</v>
      </c>
      <c r="DU7">
        <v>200</v>
      </c>
      <c r="DV7">
        <v>250</v>
      </c>
      <c r="DW7">
        <v>300</v>
      </c>
      <c r="DX7"/>
      <c r="DY7"/>
      <c r="DZ7"/>
      <c r="EA7">
        <f ca="1">DX4^2*(DY4-DZ4)-DY4^2*(DX4-DZ4)+DZ4^2*(DX4-DY4)</f>
        <v>-250000</v>
      </c>
      <c r="EB7"/>
      <c r="EC7"/>
      <c r="ED7"/>
      <c r="EE7"/>
      <c r="EI7"/>
      <c r="EJ7" s="10" t="s">
        <v>11</v>
      </c>
      <c r="EK7"/>
      <c r="EL7">
        <v>50</v>
      </c>
      <c r="EM7">
        <v>100</v>
      </c>
      <c r="EN7">
        <v>150</v>
      </c>
      <c r="EO7">
        <v>200</v>
      </c>
      <c r="EP7">
        <v>250</v>
      </c>
      <c r="EQ7">
        <v>300</v>
      </c>
      <c r="ER7"/>
      <c r="ES7"/>
      <c r="ET7"/>
      <c r="EU7">
        <f ca="1">ER4^2*(ES4-ET4)-ES4^2*(ER4-ET4)+ET4^2*(ER4-ES4)</f>
        <v>-250000</v>
      </c>
      <c r="EV7"/>
      <c r="EW7"/>
      <c r="EX7"/>
      <c r="EY7"/>
      <c r="FC7"/>
      <c r="FD7" s="10" t="s">
        <v>11</v>
      </c>
      <c r="FE7"/>
      <c r="FF7">
        <v>50</v>
      </c>
      <c r="FG7">
        <v>100</v>
      </c>
      <c r="FH7">
        <v>150</v>
      </c>
      <c r="FI7">
        <v>200</v>
      </c>
      <c r="FJ7">
        <v>250</v>
      </c>
      <c r="FK7">
        <v>300</v>
      </c>
      <c r="FL7"/>
      <c r="FM7"/>
      <c r="FN7"/>
      <c r="FO7">
        <f ca="1">FL4^2*(FM4-FN4)-FM4^2*(FL4-FN4)+FN4^2*(FL4-FM4)</f>
        <v>-250000</v>
      </c>
      <c r="FP7"/>
      <c r="FQ7"/>
      <c r="FR7"/>
      <c r="FS7"/>
      <c r="FW7"/>
      <c r="FX7" s="10" t="s">
        <v>11</v>
      </c>
      <c r="FY7"/>
      <c r="FZ7">
        <v>50</v>
      </c>
      <c r="GA7">
        <v>100</v>
      </c>
      <c r="GB7">
        <v>150</v>
      </c>
      <c r="GC7">
        <v>200</v>
      </c>
      <c r="GD7">
        <v>250</v>
      </c>
      <c r="GE7">
        <v>300</v>
      </c>
      <c r="GF7"/>
      <c r="GG7"/>
      <c r="GH7"/>
      <c r="GI7">
        <f ca="1">GF4^2*(GG4-GH4)-GG4^2*(GF4-GH4)+GH4^2*(GF4-GG4)</f>
        <v>-250000</v>
      </c>
      <c r="GJ7"/>
      <c r="GK7"/>
      <c r="GL7"/>
      <c r="GM7"/>
      <c r="GQ7"/>
      <c r="GR7" s="10" t="s">
        <v>11</v>
      </c>
      <c r="GS7"/>
      <c r="GT7">
        <v>50</v>
      </c>
      <c r="GU7">
        <v>100</v>
      </c>
      <c r="GV7">
        <v>150</v>
      </c>
      <c r="GW7">
        <v>200</v>
      </c>
      <c r="GX7">
        <v>250</v>
      </c>
      <c r="GY7">
        <v>300</v>
      </c>
      <c r="GZ7"/>
      <c r="HA7"/>
      <c r="HB7"/>
      <c r="HC7">
        <f ca="1">GZ4^2*(HA4-HB4)-HA4^2*(GZ4-HB4)+HB4^2*(GZ4-HA4)</f>
        <v>-250000</v>
      </c>
      <c r="HD7"/>
      <c r="HE7"/>
      <c r="HF7"/>
      <c r="HG7"/>
      <c r="HK7"/>
      <c r="HL7" s="10" t="s">
        <v>11</v>
      </c>
      <c r="HM7"/>
      <c r="HN7">
        <v>50</v>
      </c>
      <c r="HO7">
        <v>100</v>
      </c>
      <c r="HP7">
        <v>150</v>
      </c>
      <c r="HQ7">
        <v>200</v>
      </c>
      <c r="HR7">
        <v>250</v>
      </c>
      <c r="HS7">
        <v>300</v>
      </c>
      <c r="HT7"/>
      <c r="HU7"/>
      <c r="HV7"/>
      <c r="HW7">
        <f ca="1">HT4^2*(HU4-HV4)-HU4^2*(HT4-HV4)+HV4^2*(HT4-HU4)</f>
        <v>-250000</v>
      </c>
      <c r="HX7"/>
      <c r="HY7"/>
      <c r="HZ7"/>
      <c r="IA7"/>
      <c r="IE7"/>
    </row>
    <row r="8" spans="1:239" x14ac:dyDescent="0.25">
      <c r="A8"/>
      <c r="B8"/>
      <c r="C8">
        <v>49.517040789908947</v>
      </c>
      <c r="D8">
        <v>113.3031814</v>
      </c>
      <c r="E8">
        <v>176.0846937</v>
      </c>
      <c r="F8">
        <v>235.81619556736527</v>
      </c>
      <c r="G8">
        <v>291.21063800000002</v>
      </c>
      <c r="H8">
        <v>341.30757819368955</v>
      </c>
      <c r="I8">
        <f ca="1">OFFSET(C8,0,$I$5-1)</f>
        <v>49.517040789908947</v>
      </c>
      <c r="J8">
        <f ca="1">OFFSET(C8,0,$I$5)</f>
        <v>113.3031814</v>
      </c>
      <c r="K8">
        <f ca="1">OFFSET(C8,0,$I$5+1)</f>
        <v>176.0846937</v>
      </c>
      <c r="L8">
        <f ca="1">(I8*($J$4-$K$4)-J8*($I$4-$K$4)+K8*($I$4-$J$4))/$L$7</f>
        <v>-2.0092566201821319E-4</v>
      </c>
      <c r="M8">
        <f ca="1">($I$4^2*(J8-K8)-$J$4^2*(I8-K8)+$K$4^2*(I8-J8))/$L$7</f>
        <v>1.3058616615045526</v>
      </c>
      <c r="N8">
        <f ca="1">($I$4^2*($J$4*K8-$K$4*J8)-$J$4^2*($I$4*K8-$K$4*I8)+$K$4^2*($I$4*J8-$J$4*I8))/$L$7</f>
        <v>-15.273728130273089</v>
      </c>
      <c r="O8">
        <f ca="1">(L8*中間層!$C$3+M8)*中間層!$C$3+N8</f>
        <v>113.30318140000004</v>
      </c>
      <c r="P8"/>
      <c r="T8"/>
      <c r="U8"/>
      <c r="V8"/>
      <c r="W8">
        <v>49.39409745662546</v>
      </c>
      <c r="X8">
        <v>112.3411993</v>
      </c>
      <c r="Y8">
        <v>173.0292168</v>
      </c>
      <c r="Z8">
        <v>228.91927432631076</v>
      </c>
      <c r="AA8">
        <v>278.33046769999999</v>
      </c>
      <c r="AB8">
        <v>319.97072329999997</v>
      </c>
      <c r="AC8">
        <f ca="1">OFFSET(W8,0,$AC$5-1)</f>
        <v>49.39409745662546</v>
      </c>
      <c r="AD8">
        <f ca="1">OFFSET(W8,0,$AC$5)</f>
        <v>112.3411993</v>
      </c>
      <c r="AE8">
        <f ca="1">OFFSET(W8,0,$AC$5+1)</f>
        <v>173.0292168</v>
      </c>
      <c r="AF8">
        <f ca="1">(AC8*($AD$4-$AE$4)-AD8*($AC$4-$AE$4)+AE8*($AC$4-$AD$4))/$AF$7</f>
        <v>-4.5181686867491223E-4</v>
      </c>
      <c r="AG8">
        <f ca="1">($AC$4^2*(AD8-AE8)-$AD$4^2*(AC8-AE8)+$AE$4^2*(AC8-AD8))/$AF$7</f>
        <v>1.3267145671687275</v>
      </c>
      <c r="AH8">
        <f ca="1">($AC$4^2*($AD$4*AE8-$AE$4*AD8)-$AD$4^2*($AC$4*AE8-$AE$4*AC8)+$AE$4^2*($AC$4*AD8-$AD$4*AC8))/$AF$7</f>
        <v>-15.812088730123653</v>
      </c>
      <c r="AI8">
        <f ca="1">(AF8*中間層!$C$3+AG8)*中間層!$C$3+AH8</f>
        <v>112.34119929999999</v>
      </c>
      <c r="AJ8"/>
      <c r="AN8"/>
      <c r="AO8"/>
      <c r="AP8">
        <v>49.173841909842949</v>
      </c>
      <c r="AQ8">
        <v>110.75364640170926</v>
      </c>
      <c r="AR8">
        <v>168.04828985677477</v>
      </c>
      <c r="AS8">
        <v>217.81119531235842</v>
      </c>
      <c r="AT8">
        <v>257.89983589557175</v>
      </c>
      <c r="AU8">
        <v>286.93543752619235</v>
      </c>
      <c r="AV8">
        <f ca="1">OFFSET(AP8,0,$AV$5-1)</f>
        <v>49.173841909842949</v>
      </c>
      <c r="AW8">
        <f ca="1">OFFSET(AP8,0,$AV$5)</f>
        <v>110.75364640170926</v>
      </c>
      <c r="AX8">
        <f ca="1">OFFSET(AP8,0,$AV$5+1)</f>
        <v>168.04828985677477</v>
      </c>
      <c r="AY8">
        <f ca="1">(AV8*($AW$4-$AX$4)-AW8*($AV$4-$AX$4)+AX8*($AV$4-$AW$4))/$AY$7</f>
        <v>-8.5703220736015647E-4</v>
      </c>
      <c r="AZ8">
        <f ca="1">($AV$4^2*(AW8-AX8)-$AW$4^2*(AV8-AX8)+$AX$4^2*(AV8-AW8))/$AY$7</f>
        <v>1.36015092094135</v>
      </c>
      <c r="BA8">
        <f ca="1">($AV$4^2*($AW$4*AX8-$AX$4*AW8)-$AW$4^2*($AV$4*AX8-$AX$4*AV8)+$AX$4^2*($AV$4*AW8-$AW$4*AV8))/$AY$7</f>
        <v>-16.69112361882414</v>
      </c>
      <c r="BB8">
        <f ca="1">(AY8*中間層!$C$3+AZ8)*中間層!$C$3+BA8</f>
        <v>110.75364640170932</v>
      </c>
      <c r="BC8"/>
      <c r="BG8"/>
      <c r="BH8"/>
      <c r="BI8"/>
      <c r="BJ8">
        <v>48.980982476066146</v>
      </c>
      <c r="BK8">
        <v>109.4148718</v>
      </c>
      <c r="BL8">
        <v>163.89506091160615</v>
      </c>
      <c r="BM8">
        <v>208.66948840676906</v>
      </c>
      <c r="BN8">
        <v>241.43663470430272</v>
      </c>
      <c r="BO8">
        <v>260.66392770377843</v>
      </c>
      <c r="BP8">
        <f ca="1">OFFSET(BJ8,0,$BP$5-1)</f>
        <v>48.980982476066146</v>
      </c>
      <c r="BQ8">
        <f ca="1">OFFSET(BJ8,0,$BP$5)</f>
        <v>109.4148718</v>
      </c>
      <c r="BR8">
        <f ca="1">OFFSET(BJ8,0,$BP$5+1)</f>
        <v>163.89506091160615</v>
      </c>
      <c r="BS8">
        <f ca="1">(BP8*($BQ$4-$BR$4)-BQ8*($BP$4-$BR$4)+BR8*($BP$4-$BQ$4))/$BS$7</f>
        <v>-1.1907400424655424E-3</v>
      </c>
      <c r="BT8">
        <f ca="1">($BP$4^2*(BQ8-BR8)-$BQ$4^2*(BP8-BR8)+$BR$4^2*(BP8-BQ8))/$BS$7</f>
        <v>1.3872887928485078</v>
      </c>
      <c r="BU8">
        <f ca="1">($BP$4^2*($BQ$4*BR8-$BR$4*BQ8)-$BQ$4^2*($BP$4*BR8-$BR$4*BP8)+$BR$4^2*($BP$4*BQ8-$BQ$4*BP8))/$BS$7</f>
        <v>-17.406607060195416</v>
      </c>
      <c r="BV8">
        <f ca="1">(BS8*中間層!$C$3+BT8)*中間層!$C$3+BU8</f>
        <v>109.41487179999993</v>
      </c>
      <c r="BW8"/>
      <c r="CA8"/>
      <c r="CB8"/>
      <c r="CC8"/>
      <c r="CD8">
        <v>48.682017295447878</v>
      </c>
      <c r="CE8">
        <v>107.37248669137489</v>
      </c>
      <c r="CF8">
        <v>157.63165795662596</v>
      </c>
      <c r="CG8">
        <v>195.14557525861284</v>
      </c>
      <c r="CH8">
        <v>217.39223143016821</v>
      </c>
      <c r="CI8">
        <v>222.78527108437984</v>
      </c>
      <c r="CJ8">
        <f ca="1">OFFSET(CD8,0,$CJ$5-1)</f>
        <v>48.682017295447878</v>
      </c>
      <c r="CK8">
        <f ca="1">OFFSET(CD8,0,$CJ$5)</f>
        <v>107.37248669137489</v>
      </c>
      <c r="CL8">
        <f ca="1">OFFSET(CD8,0,$CJ$5+1)</f>
        <v>157.63165795662596</v>
      </c>
      <c r="CM8">
        <f ca="1">(CJ8*($CK$4-$CL$4)-CK8*($CJ$4-$CL$4)+CL8*($CJ$4-$CK$4))/$CM$7</f>
        <v>-1.68625962613519E-3</v>
      </c>
      <c r="CN8">
        <f ca="1">($CJ$4^2*(CK8-CL8)-$CK$4^2*(CJ8-CL8)+$CL$4^2*(CJ8-CK8))/$CM$7</f>
        <v>1.4267483318388179</v>
      </c>
      <c r="CO8">
        <f ca="1">($CJ$4^2*($CK$4*CL8-$CL$4*CK8)-$CK$4^2*($CJ$4*CL8-$CL$4*CJ8)+$CL$4^2*($CJ$4*CK8-$CK$4*CJ8))/$CM$7</f>
        <v>-18.439750231155074</v>
      </c>
      <c r="CP8">
        <f ca="1">(CM8*中間層!$C$3+CN8)*中間層!$C$3+CO8</f>
        <v>107.37248669137482</v>
      </c>
      <c r="CQ8"/>
      <c r="CU8"/>
      <c r="CV8"/>
      <c r="CW8"/>
      <c r="CX8">
        <v>48.18649264106989</v>
      </c>
      <c r="CY8">
        <v>104.03984890506389</v>
      </c>
      <c r="CZ8">
        <v>147.58565484361816</v>
      </c>
      <c r="DA8">
        <v>173.97581864732194</v>
      </c>
      <c r="DB8">
        <v>180.46299764713504</v>
      </c>
      <c r="DC8">
        <v>166.66620810500876</v>
      </c>
      <c r="DD8">
        <f ca="1">OFFSET(CX8,0,$DD$5-1)</f>
        <v>48.18649264106989</v>
      </c>
      <c r="DE8">
        <f ca="1">OFFSET(CX8,0,$DD$5)</f>
        <v>104.03984890506389</v>
      </c>
      <c r="DF8">
        <f ca="1">OFFSET(CX8,0,$DD$5+1)</f>
        <v>147.58565484361816</v>
      </c>
      <c r="DG8">
        <f ca="1">(DD8*($DE$4-$DF$4)-DE8*($DD$4-$DF$4)+DF8*($DD$4-$DE$4))/$DG$7</f>
        <v>-2.4615100650879503E-3</v>
      </c>
      <c r="DH8">
        <f ca="1">($DD$4^2*(DE8-DF8)-$DE$4^2*(DD8-DF8)+$DF$4^2*(DD8-DE8))/$DG$7</f>
        <v>1.486293635043072</v>
      </c>
      <c r="DI8">
        <f ca="1">($DD$4^2*($DE$4*DF8-$DF$4*DE8)-$DE$4^2*($DD$4*DF8-$DF$4*DD8)+$DF$4^2*($DD$4*DE8-$DE$4*DD8))/$DG$7</f>
        <v>-19.974413948363885</v>
      </c>
      <c r="DJ8">
        <f ca="1">(DG8*中間層!$C$3+DH8)*中間層!$C$3+DI8</f>
        <v>104.03984890506381</v>
      </c>
      <c r="DK8"/>
      <c r="DO8"/>
      <c r="DP8"/>
      <c r="DQ8"/>
      <c r="DR8">
        <v>47.80740666484359</v>
      </c>
      <c r="DS8">
        <v>101.52661640511835</v>
      </c>
      <c r="DT8">
        <v>140.19596849144227</v>
      </c>
      <c r="DU8">
        <v>158.57542801300087</v>
      </c>
      <c r="DV8">
        <v>154.55692833220652</v>
      </c>
      <c r="DW8">
        <v>128.40232145615934</v>
      </c>
      <c r="DX8">
        <f ca="1">OFFSET(DR8,0,$DX$5-1)</f>
        <v>47.80740666484359</v>
      </c>
      <c r="DY8">
        <f ca="1">OFFSET(DR8,0,$DX$5)</f>
        <v>101.52661640511835</v>
      </c>
      <c r="DZ8">
        <f ca="1">OFFSET(DR8,0,$DX$5+1)</f>
        <v>140.19596849144227</v>
      </c>
      <c r="EA8">
        <f ca="1">(DX8*($DY$4-$DZ$4)-DY8*($DX$4-$DZ$4)+DZ8*($DX$4-$DY$4))/$EA$7</f>
        <v>-3.0099715307901681E-3</v>
      </c>
      <c r="EB8">
        <f ca="1">($DX$4^2*(DY8-DZ8)-$DY$4^2*(DX8-DZ8)+$DZ$4^2*(DX8-DY8))/$EA$7</f>
        <v>1.5258799244240195</v>
      </c>
      <c r="EC8">
        <f ca="1">($DX$4^2*($DY$4*DZ8-$DZ$4*DY8)-$DY$4^2*($DX$4*DZ8-$DZ$4*DX8)+$DZ$4^2*($DX$4*DY8-$DY$4*DX8))/$EA$7</f>
        <v>-20.961660729381986</v>
      </c>
      <c r="ED8">
        <f ca="1">(EA8*中間層!$C$3+EB8)*中間層!$C$3+EC8</f>
        <v>101.52661640511829</v>
      </c>
      <c r="EE8"/>
      <c r="EI8"/>
      <c r="EJ8"/>
      <c r="EK8"/>
      <c r="EL8">
        <v>47.279340396204105</v>
      </c>
      <c r="EM8">
        <v>98.073331206973108</v>
      </c>
      <c r="EN8">
        <v>130.24347412231086</v>
      </c>
      <c r="EO8">
        <v>138.33614262035226</v>
      </c>
      <c r="EP8">
        <v>121.23817860831166</v>
      </c>
      <c r="EQ8">
        <v>81.491903557397293</v>
      </c>
      <c r="ER8">
        <f ca="1">OFFSET(EL8,0,$ER$5-1)</f>
        <v>47.279340396204105</v>
      </c>
      <c r="ES8">
        <f ca="1">OFFSET(EL8,0,$ER$5)</f>
        <v>98.073331206973108</v>
      </c>
      <c r="ET8">
        <f ca="1">OFFSET(EL8,0,$ER$5+1)</f>
        <v>130.24347412231086</v>
      </c>
      <c r="EU8">
        <f ca="1">(ER8*($ES$4-$ET$4)-ES8*($ER$4-$ET$4)+ET8*($ER$4-$ES$4))/$EU$7</f>
        <v>-3.7247695790862526E-3</v>
      </c>
      <c r="EV8">
        <f ca="1">($ER$4^2*(ES8-ET8)-$ES$4^2*(ER8-ET8)+$ET$4^2*(ER8-ES8))/$EU$7</f>
        <v>1.5745952530783178</v>
      </c>
      <c r="EW8">
        <f ca="1">($ER$4^2*($ES$4*ET8-$ET$4*ES8)-$ES$4^2*($ER$4*ET8-$ET$4*ER8)+$ET$4^2*($ER$4*ES8-$ES$4*ER8))/$EU$7</f>
        <v>-22.138498309996123</v>
      </c>
      <c r="EX8">
        <f ca="1">(EU8*中間層!$C$3+EV8)*中間層!$C$3+EW8</f>
        <v>98.073331206973123</v>
      </c>
      <c r="EY8"/>
      <c r="FC8"/>
      <c r="FD8"/>
      <c r="FE8"/>
      <c r="FF8">
        <v>46.513568727791125</v>
      </c>
      <c r="FG8">
        <v>93.167361993991051</v>
      </c>
      <c r="FH8">
        <v>116.38178068056304</v>
      </c>
      <c r="FI8">
        <v>111.21058617244694</v>
      </c>
      <c r="FJ8">
        <v>78.593222657272378</v>
      </c>
      <c r="FK8">
        <v>0</v>
      </c>
      <c r="FL8">
        <f ca="1">OFFSET(FF8,0,$FL$5-1)</f>
        <v>46.513568727791125</v>
      </c>
      <c r="FM8">
        <f ca="1">OFFSET(FF8,0,$FL$5)</f>
        <v>93.167361993991051</v>
      </c>
      <c r="FN8">
        <f ca="1">OFFSET(FF8,0,$FL$5+1)</f>
        <v>116.38178068056304</v>
      </c>
      <c r="FO8">
        <f ca="1">(FL8*($FM$4-$FN$4)-FM8*($FL$4-$FN$4)+FN8*($FL$4-$FM$4))/$FO$7</f>
        <v>-4.6878749159255861E-3</v>
      </c>
      <c r="FP8">
        <f ca="1">($FL$4^2*(FM8-FN8)-$FM$4^2*(FL8-FN8)+$FN$4^2*(FL8-FM8))/$FO$7</f>
        <v>1.6362571027128365</v>
      </c>
      <c r="FQ8">
        <f ca="1">($FL$4^2*($FM$4*FN8-$FN$4*FM8)-$FM$4^2*($FL$4*FN8-$FN$4*FL8)+$FN$4^2*($FL$4*FM8-$FM$4*FL8))/$FO$7</f>
        <v>-23.579599118036732</v>
      </c>
      <c r="FR8">
        <f ca="1">(FO8*中間層!$C$3+FP8)*中間層!$C$3+FQ8</f>
        <v>93.167361993991079</v>
      </c>
      <c r="FS8"/>
      <c r="FW8"/>
      <c r="FX8"/>
      <c r="FY8"/>
      <c r="FZ8">
        <v>45.346717155429907</v>
      </c>
      <c r="GA8">
        <v>85.897782637086692</v>
      </c>
      <c r="GB8">
        <v>96.5849691039829</v>
      </c>
      <c r="GC8">
        <v>0</v>
      </c>
      <c r="GD8">
        <v>78.593222657272378</v>
      </c>
      <c r="GE8">
        <v>81.491903557397293</v>
      </c>
      <c r="GF8">
        <f ca="1">OFFSET(FZ8,0,$GF$5-1)</f>
        <v>45.346717155429907</v>
      </c>
      <c r="GG8">
        <f ca="1">OFFSET(FZ8,0,$GF$5)</f>
        <v>85.897782637086692</v>
      </c>
      <c r="GH8">
        <f ca="1">OFFSET(FZ8,0,$GF$5+1)</f>
        <v>96.5849691039829</v>
      </c>
      <c r="GI8">
        <f ca="1">(GF8*($GG$4-$GH$4)-GG8*($GF$4-$GH$4)+GH8*($GF$4-$GG$4))/$GI$7</f>
        <v>-5.9727758029521176E-3</v>
      </c>
      <c r="GJ8">
        <f ca="1">($GF$4^2*(GG8-GH8)-$GG$4^2*(GF8-GH8)+$GH$4^2*(GF8-GG8))/$GI$7</f>
        <v>1.706937680075953</v>
      </c>
      <c r="GK8">
        <f ca="1">($GF$4^2*($GG$4*GH8-$GH$4*GG8)-$GG$4^2*($GF$4*GH8-$GH$4*GF8)+$GH$4^2*($GF$4*GG8-$GG$4*GF8))/$GI$7</f>
        <v>-25.06822734098748</v>
      </c>
      <c r="GL8">
        <f ca="1">(GI8*中間層!$C$3+GJ8)*中間層!$C$3+GK8</f>
        <v>85.89778263708665</v>
      </c>
      <c r="GM8"/>
      <c r="GQ8"/>
      <c r="GR8"/>
      <c r="GS8"/>
      <c r="GT8">
        <v>43.442308904106937</v>
      </c>
      <c r="GU8">
        <v>74.489847922840838</v>
      </c>
      <c r="GV8">
        <v>67.346962890891135</v>
      </c>
      <c r="GW8">
        <v>0</v>
      </c>
      <c r="GX8">
        <v>78.593222657272378</v>
      </c>
      <c r="GY8">
        <v>81.491903557397293</v>
      </c>
      <c r="GZ8">
        <f ca="1">OFFSET(GT8,0,$GZ$5-1)</f>
        <v>43.442308904106937</v>
      </c>
      <c r="HA8">
        <f ca="1">OFFSET(GT8,0,$GZ$5)</f>
        <v>74.489847922840838</v>
      </c>
      <c r="HB8">
        <f ca="1">OFFSET(GT8,0,$GZ$5+1)</f>
        <v>67.346962890891135</v>
      </c>
      <c r="HC8">
        <f ca="1">(GZ8*($HA$4-$HB$4)-HA8*($GZ$4-$HB$4)+HB8*($GZ$4-$HA$4))/$HC$7</f>
        <v>-7.6380848101367188E-3</v>
      </c>
      <c r="HD8">
        <f ca="1">($GZ$4^2*(HA8-HB8)-$HA$4^2*(GZ8-HB8)+$HB$4^2*(GZ8-HA8))/$HC$7</f>
        <v>1.766663501895186</v>
      </c>
      <c r="HE8">
        <f ca="1">($GZ$4^2*($HA$4*HB8-$HB$4*HA8)-$HA$4^2*($GZ$4*HB8-$HB$4*GZ8)+$HB$4^2*($GZ$4*HA8-$HA$4*GZ8))/$HC$7</f>
        <v>-25.795654165310562</v>
      </c>
      <c r="HF8">
        <f ca="1">(HC8*中間層!$C$3+HD8)*中間層!$C$3+HE8</f>
        <v>74.489847922840852</v>
      </c>
      <c r="HG8"/>
      <c r="HK8"/>
      <c r="HL8"/>
      <c r="HM8"/>
      <c r="HN8">
        <v>40.02957268026443</v>
      </c>
      <c r="HO8">
        <v>55.446632219999998</v>
      </c>
      <c r="HP8">
        <v>67.346962890891135</v>
      </c>
      <c r="HQ8">
        <v>0</v>
      </c>
      <c r="HR8">
        <v>78.593222657272378</v>
      </c>
      <c r="HS8">
        <v>81.491903557397293</v>
      </c>
      <c r="HT8">
        <f ca="1">OFFSET(HN8,0,$HT$5-1)</f>
        <v>40.02957268026443</v>
      </c>
      <c r="HU8">
        <f ca="1">OFFSET(HN8,0,$HT$5)</f>
        <v>55.446632219999998</v>
      </c>
      <c r="HV8">
        <f ca="1">OFFSET(HN8,0,$HT$5+1)</f>
        <v>67.346962890891135</v>
      </c>
      <c r="HW8">
        <f ca="1">(HT8*($HU$4-$HV$4)-HU8*($HT$4-$HV$4)+HV8*($HT$4-$HU$4))/$HW$7</f>
        <v>-7.0334577376888769E-4</v>
      </c>
      <c r="HX8">
        <f ca="1">($HT$4^2*(HU8-HV8)-$HU$4^2*(HT8-HV8)+$HV$4^2*(HT8-HU8))/$HW$7</f>
        <v>0.41384305686004424</v>
      </c>
      <c r="HY8">
        <f ca="1">($HT$4^2*($HU$4*HV8-$HV$4*HU8)-$HU$4^2*($HT$4*HV8-$HV$4*HT8)+$HV$4^2*($HT$4*HU8-$HU$4*HT8))/$HW$7</f>
        <v>21.095784271684394</v>
      </c>
      <c r="HZ8">
        <f ca="1">(HW8*中間層!$C$3+HX8)*中間層!$C$3+HY8</f>
        <v>55.446632219999941</v>
      </c>
      <c r="IA8"/>
      <c r="IE8"/>
    </row>
    <row r="9" spans="1:239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</row>
    <row r="10" spans="1:239" x14ac:dyDescent="0.25">
      <c r="A10" s="10" t="s">
        <v>64</v>
      </c>
      <c r="B10" s="2" t="s">
        <v>65</v>
      </c>
      <c r="C10">
        <v>50</v>
      </c>
      <c r="D10">
        <v>100</v>
      </c>
      <c r="E10">
        <v>150</v>
      </c>
      <c r="F10">
        <v>200</v>
      </c>
      <c r="G10">
        <v>250</v>
      </c>
      <c r="H10">
        <v>300</v>
      </c>
      <c r="I10"/>
      <c r="J10"/>
      <c r="K10"/>
      <c r="M10"/>
      <c r="N10"/>
      <c r="O10"/>
      <c r="P10"/>
      <c r="Q10" s="3" t="s">
        <v>13</v>
      </c>
      <c r="R10" s="2" t="s">
        <v>9</v>
      </c>
      <c r="T10" s="4"/>
      <c r="U10" s="10" t="s">
        <v>9</v>
      </c>
      <c r="V10" s="2" t="s">
        <v>12</v>
      </c>
      <c r="W10">
        <v>50</v>
      </c>
      <c r="X10">
        <v>100</v>
      </c>
      <c r="Y10">
        <v>150</v>
      </c>
      <c r="Z10">
        <v>200</v>
      </c>
      <c r="AA10">
        <v>250</v>
      </c>
      <c r="AB10">
        <v>300</v>
      </c>
      <c r="AC10"/>
      <c r="AD10"/>
      <c r="AE10"/>
      <c r="AG10"/>
      <c r="AH10"/>
      <c r="AI10"/>
      <c r="AJ10"/>
      <c r="AK10" s="3" t="s">
        <v>13</v>
      </c>
      <c r="AL10" s="2" t="s">
        <v>9</v>
      </c>
      <c r="AN10" s="10" t="s">
        <v>9</v>
      </c>
      <c r="AO10" s="2" t="s">
        <v>12</v>
      </c>
      <c r="AP10">
        <v>50</v>
      </c>
      <c r="AQ10">
        <v>100</v>
      </c>
      <c r="AR10">
        <v>150</v>
      </c>
      <c r="AS10">
        <v>200</v>
      </c>
      <c r="AT10">
        <v>250</v>
      </c>
      <c r="AU10">
        <v>300</v>
      </c>
      <c r="AV10"/>
      <c r="AW10"/>
      <c r="AX10"/>
      <c r="AZ10"/>
      <c r="BA10"/>
      <c r="BB10"/>
      <c r="BC10"/>
      <c r="BD10" s="3" t="s">
        <v>13</v>
      </c>
      <c r="BE10" s="2" t="s">
        <v>9</v>
      </c>
      <c r="BG10" s="4"/>
      <c r="BH10" s="10" t="s">
        <v>9</v>
      </c>
      <c r="BI10" s="2" t="s">
        <v>12</v>
      </c>
      <c r="BJ10">
        <v>50</v>
      </c>
      <c r="BK10">
        <v>100</v>
      </c>
      <c r="BL10">
        <v>150</v>
      </c>
      <c r="BM10">
        <v>200</v>
      </c>
      <c r="BN10">
        <v>250</v>
      </c>
      <c r="BO10">
        <v>300</v>
      </c>
      <c r="BP10"/>
      <c r="BQ10"/>
      <c r="BR10"/>
      <c r="BT10"/>
      <c r="BU10"/>
      <c r="BV10"/>
      <c r="BW10"/>
      <c r="BX10" s="3" t="s">
        <v>13</v>
      </c>
      <c r="BY10" s="2" t="s">
        <v>9</v>
      </c>
      <c r="CA10" s="4"/>
      <c r="CB10" s="10" t="s">
        <v>9</v>
      </c>
      <c r="CC10" s="2" t="s">
        <v>12</v>
      </c>
      <c r="CD10">
        <v>50</v>
      </c>
      <c r="CE10">
        <v>100</v>
      </c>
      <c r="CF10">
        <v>150</v>
      </c>
      <c r="CG10">
        <v>200</v>
      </c>
      <c r="CH10">
        <v>250</v>
      </c>
      <c r="CI10">
        <v>300</v>
      </c>
      <c r="CJ10"/>
      <c r="CK10"/>
      <c r="CL10"/>
      <c r="CN10"/>
      <c r="CO10"/>
      <c r="CP10"/>
      <c r="CQ10"/>
      <c r="CR10" s="3" t="s">
        <v>13</v>
      </c>
      <c r="CS10" s="2" t="s">
        <v>9</v>
      </c>
      <c r="CU10" s="4"/>
      <c r="CV10" s="10" t="s">
        <v>9</v>
      </c>
      <c r="CW10" s="2" t="s">
        <v>12</v>
      </c>
      <c r="CX10">
        <v>50</v>
      </c>
      <c r="CY10">
        <v>100</v>
      </c>
      <c r="CZ10">
        <v>150</v>
      </c>
      <c r="DA10">
        <v>200</v>
      </c>
      <c r="DB10">
        <v>250</v>
      </c>
      <c r="DC10">
        <v>300</v>
      </c>
      <c r="DD10"/>
      <c r="DE10"/>
      <c r="DF10"/>
      <c r="DH10"/>
      <c r="DI10"/>
      <c r="DJ10"/>
      <c r="DK10"/>
      <c r="DL10" s="3" t="s">
        <v>13</v>
      </c>
      <c r="DM10" s="2" t="s">
        <v>9</v>
      </c>
      <c r="DO10" s="4"/>
      <c r="DP10" s="10" t="s">
        <v>9</v>
      </c>
      <c r="DQ10" s="2" t="s">
        <v>12</v>
      </c>
      <c r="DR10">
        <v>50</v>
      </c>
      <c r="DS10">
        <v>100</v>
      </c>
      <c r="DT10">
        <v>150</v>
      </c>
      <c r="DU10">
        <v>200</v>
      </c>
      <c r="DV10">
        <v>250</v>
      </c>
      <c r="DW10">
        <v>300</v>
      </c>
      <c r="DX10"/>
      <c r="DY10"/>
      <c r="DZ10"/>
      <c r="EB10"/>
      <c r="EC10"/>
      <c r="ED10"/>
      <c r="EE10"/>
      <c r="EF10" s="3" t="s">
        <v>13</v>
      </c>
      <c r="EG10" s="2" t="s">
        <v>9</v>
      </c>
      <c r="EI10" s="4"/>
      <c r="EJ10" s="10" t="s">
        <v>9</v>
      </c>
      <c r="EK10" s="2" t="s">
        <v>12</v>
      </c>
      <c r="EL10">
        <v>50</v>
      </c>
      <c r="EM10">
        <v>100</v>
      </c>
      <c r="EN10">
        <v>150</v>
      </c>
      <c r="EO10">
        <v>200</v>
      </c>
      <c r="EP10">
        <v>250</v>
      </c>
      <c r="EQ10">
        <v>300</v>
      </c>
      <c r="ER10"/>
      <c r="ES10"/>
      <c r="ET10"/>
      <c r="EV10"/>
      <c r="EW10"/>
      <c r="EX10"/>
      <c r="EY10"/>
      <c r="EZ10" s="3" t="s">
        <v>13</v>
      </c>
      <c r="FA10" s="2" t="s">
        <v>9</v>
      </c>
      <c r="FC10" s="4"/>
      <c r="FD10" s="10" t="s">
        <v>9</v>
      </c>
      <c r="FE10" s="2" t="s">
        <v>12</v>
      </c>
      <c r="FF10">
        <v>50</v>
      </c>
      <c r="FG10">
        <v>100</v>
      </c>
      <c r="FH10">
        <v>150</v>
      </c>
      <c r="FI10">
        <v>200</v>
      </c>
      <c r="FJ10">
        <v>250</v>
      </c>
      <c r="FK10">
        <v>300</v>
      </c>
      <c r="FL10"/>
      <c r="FM10"/>
      <c r="FN10"/>
      <c r="FP10"/>
      <c r="FQ10"/>
      <c r="FR10"/>
      <c r="FS10"/>
      <c r="FT10" s="3" t="s">
        <v>13</v>
      </c>
      <c r="FU10" s="2" t="s">
        <v>9</v>
      </c>
      <c r="FW10" s="4"/>
      <c r="FX10" s="10" t="s">
        <v>9</v>
      </c>
      <c r="FY10" s="2" t="s">
        <v>12</v>
      </c>
      <c r="FZ10">
        <v>50</v>
      </c>
      <c r="GA10">
        <v>100</v>
      </c>
      <c r="GB10">
        <v>150</v>
      </c>
      <c r="GC10">
        <v>200</v>
      </c>
      <c r="GD10">
        <v>250</v>
      </c>
      <c r="GE10">
        <v>300</v>
      </c>
      <c r="GF10"/>
      <c r="GG10"/>
      <c r="GH10"/>
      <c r="GJ10"/>
      <c r="GK10"/>
      <c r="GL10"/>
      <c r="GM10"/>
      <c r="GN10" s="3" t="s">
        <v>13</v>
      </c>
      <c r="GO10" s="2" t="s">
        <v>9</v>
      </c>
      <c r="GQ10" s="4"/>
      <c r="GR10" s="10" t="s">
        <v>9</v>
      </c>
      <c r="GS10" s="2" t="s">
        <v>12</v>
      </c>
      <c r="GT10">
        <v>50</v>
      </c>
      <c r="GU10">
        <v>100</v>
      </c>
      <c r="GV10">
        <v>150</v>
      </c>
      <c r="GW10">
        <v>200</v>
      </c>
      <c r="GX10">
        <v>250</v>
      </c>
      <c r="GY10">
        <v>300</v>
      </c>
      <c r="GZ10"/>
      <c r="HA10"/>
      <c r="HB10"/>
      <c r="HD10"/>
      <c r="HE10"/>
      <c r="HF10"/>
      <c r="HG10"/>
      <c r="HH10" s="3" t="s">
        <v>13</v>
      </c>
      <c r="HI10" s="2" t="s">
        <v>9</v>
      </c>
      <c r="HK10" s="4"/>
      <c r="HL10" s="10" t="s">
        <v>9</v>
      </c>
      <c r="HM10" s="2" t="s">
        <v>12</v>
      </c>
      <c r="HN10">
        <v>50</v>
      </c>
      <c r="HO10">
        <v>100</v>
      </c>
      <c r="HP10">
        <v>150</v>
      </c>
      <c r="HQ10">
        <v>200</v>
      </c>
      <c r="HR10">
        <v>250</v>
      </c>
      <c r="HS10">
        <v>300</v>
      </c>
      <c r="HT10"/>
      <c r="HU10"/>
      <c r="HV10"/>
      <c r="HX10"/>
      <c r="HY10"/>
      <c r="HZ10"/>
      <c r="IA10"/>
      <c r="IB10" s="3" t="s">
        <v>13</v>
      </c>
      <c r="IC10" s="2" t="s">
        <v>9</v>
      </c>
      <c r="IE10" s="4"/>
    </row>
    <row r="11" spans="1:239" x14ac:dyDescent="0.25">
      <c r="A11">
        <v>0</v>
      </c>
      <c r="B11" s="7">
        <v>0.02</v>
      </c>
      <c r="C11">
        <v>351.66511104607127</v>
      </c>
      <c r="D11">
        <v>578.18485664754098</v>
      </c>
      <c r="E11">
        <v>742.67956152970885</v>
      </c>
      <c r="F11">
        <v>860.95407756212603</v>
      </c>
      <c r="G11">
        <v>948.76612986742339</v>
      </c>
      <c r="H11">
        <v>1014.0739025553451</v>
      </c>
      <c r="I11">
        <f t="shared" ref="I11:I30" ca="1" si="0">OFFSET(C11,0,$I$5-1)</f>
        <v>351.66511104607127</v>
      </c>
      <c r="J11">
        <f t="shared" ref="J11:J30" ca="1" si="1">OFFSET(C11,0,$I$5)</f>
        <v>578.18485664754098</v>
      </c>
      <c r="K11">
        <f t="shared" ref="K11:K30" ca="1" si="2">OFFSET(C11,0,$I$5+1)</f>
        <v>742.67956152970885</v>
      </c>
      <c r="L11">
        <f t="shared" ref="L11:L30" ca="1" si="3">(I11*($J$4-$K$4)-J11*($I$4-$K$4)+K11*($I$4-$J$4))/$L$7</f>
        <v>-1.2405008143860381E-2</v>
      </c>
      <c r="M11">
        <f t="shared" ref="M11:M30" ca="1" si="4">($I$4^2*(J11-K11)-$J$4^2*(I11-K11)+$K$4^2*(I11-J11))/$L$7</f>
        <v>6.391146133608447</v>
      </c>
      <c r="N11">
        <f t="shared" ref="N11:N30" ca="1" si="5">($I$4^2*($J$4*K11-$K$4*J11)-$J$4^2*($I$4*K11-$K$4*I11)+$K$4^2*($I$4*J11-$J$4*I11))/$L$7</f>
        <v>63.120324725299476</v>
      </c>
      <c r="O11">
        <f ca="1">(L11*中間層!$C$3+M11)*中間層!$C$3+N11</f>
        <v>578.18485664754041</v>
      </c>
      <c r="P11">
        <v>0</v>
      </c>
      <c r="Q11" s="3" t="s">
        <v>13</v>
      </c>
      <c r="R11" s="2" t="s">
        <v>28</v>
      </c>
      <c r="S11">
        <f>MAX(1,VLOOKUP(中間層!C4,B11:P30,15))</f>
        <v>8</v>
      </c>
      <c r="T11" s="3" t="s">
        <v>13</v>
      </c>
      <c r="U11">
        <v>0</v>
      </c>
      <c r="V11" s="7">
        <v>0.02</v>
      </c>
      <c r="W11">
        <v>352.94519427248264</v>
      </c>
      <c r="X11">
        <v>545.45443043843431</v>
      </c>
      <c r="Y11">
        <v>681.28609257046446</v>
      </c>
      <c r="Z11">
        <v>773.4544951083717</v>
      </c>
      <c r="AA11">
        <v>836.41643625433289</v>
      </c>
      <c r="AB11">
        <v>882.49121083938576</v>
      </c>
      <c r="AC11">
        <f t="shared" ref="AC11:AC30" ca="1" si="6">OFFSET(W11,0,$AC$5-1)</f>
        <v>352.94519427248264</v>
      </c>
      <c r="AD11">
        <f t="shared" ref="AD11:AD30" ca="1" si="7">OFFSET(W11,0,$AC$5)</f>
        <v>545.45443043843431</v>
      </c>
      <c r="AE11">
        <f t="shared" ref="AE11:AE30" ca="1" si="8">OFFSET(W11,0,$AC$5+1)</f>
        <v>681.28609257046446</v>
      </c>
      <c r="AF11">
        <f t="shared" ref="AF11:AF30" ca="1" si="9">(AC11*($AD$4-$AE$4)-AD11*($AC$4-$AE$4)+AE11*($AC$4-$AD$4))/$AF$7</f>
        <v>-1.1335514806784281E-2</v>
      </c>
      <c r="AG11">
        <f t="shared" ref="AG11:AG30" ca="1" si="10">($AC$4^2*(AD11-AE11)-$AD$4^2*(AC11-AE11)+$AE$4^2*(AC11-AD11))/$AF$7</f>
        <v>5.550511944336681</v>
      </c>
      <c r="AH11">
        <f t="shared" ref="AH11:AH30" ca="1" si="11">($AC$4^2*($AD$4*AE11-$AE$4*AD11)-$AD$4^2*($AC$4*AE11-$AE$4*AC11)+$AE$4^2*($AC$4*AD11-$AD$4*AC11))/$AF$7</f>
        <v>103.75838407260954</v>
      </c>
      <c r="AI11">
        <f ca="1">(AF11*中間層!$C$3+AG11)*中間層!$C$3+AH11</f>
        <v>545.45443043843488</v>
      </c>
      <c r="AJ11">
        <v>0</v>
      </c>
      <c r="AK11" s="3" t="s">
        <v>13</v>
      </c>
      <c r="AL11" s="2" t="s">
        <v>28</v>
      </c>
      <c r="AM11">
        <f>MAX(1,VLOOKUP(中間層!C4,V11:AJ30,15))</f>
        <v>8</v>
      </c>
      <c r="AN11">
        <v>0</v>
      </c>
      <c r="AO11" s="7">
        <v>0.02</v>
      </c>
      <c r="AP11">
        <v>331.94274226934021</v>
      </c>
      <c r="AQ11">
        <v>504.88655470160245</v>
      </c>
      <c r="AR11">
        <v>609.97061615463463</v>
      </c>
      <c r="AS11">
        <v>676.02465590193651</v>
      </c>
      <c r="AT11">
        <v>719.21243348426265</v>
      </c>
      <c r="AU11">
        <v>744.71801507487294</v>
      </c>
      <c r="AV11">
        <f t="shared" ref="AV11:AV30" ca="1" si="12">OFFSET(AP11,0,$AV$5-1)</f>
        <v>331.94274226934021</v>
      </c>
      <c r="AW11">
        <f t="shared" ref="AW11:AW30" ca="1" si="13">OFFSET(AP11,0,$AV$5)</f>
        <v>504.88655470160245</v>
      </c>
      <c r="AX11">
        <f t="shared" ref="AX11:AX30" ca="1" si="14">OFFSET(AP11,0,$AV$5+1)</f>
        <v>609.97061615463463</v>
      </c>
      <c r="AY11">
        <f t="shared" ref="AY11:AY30" ca="1" si="15">(AV11*($AW$4-$AX$4)-AW11*($AV$4-$AX$4)+AX11*($AV$4-$AW$4))/$AY$7</f>
        <v>-1.3571950195846002E-2</v>
      </c>
      <c r="AZ11">
        <f t="shared" ref="AZ11:AZ30" ca="1" si="16">($AV$4^2*(AW11-AX11)-$AW$4^2*(AV11-AX11)+$AX$4^2*(AV11-AW11))/$AY$7</f>
        <v>5.4946687780221461</v>
      </c>
      <c r="BA11">
        <f t="shared" ref="BA11:BA30" ca="1" si="17">($AV$4^2*($AW$4*AX11-$AX$4*AW11)-$AW$4^2*($AV$4*AX11-$AX$4*AV11)+$AX$4^2*($AV$4*AW11-$AW$4*AV11))/$AY$7</f>
        <v>91.139178857848165</v>
      </c>
      <c r="BB11">
        <f ca="1">(AY11*中間層!$C$3+AZ11)*中間層!$C$3+BA11</f>
        <v>504.88655470160273</v>
      </c>
      <c r="BC11">
        <v>0</v>
      </c>
      <c r="BD11" s="3" t="s">
        <v>13</v>
      </c>
      <c r="BE11" s="2" t="s">
        <v>28</v>
      </c>
      <c r="BF11">
        <f>MAX(1,VLOOKUP(中間層!C4,AO11:BC30,15))</f>
        <v>8</v>
      </c>
      <c r="BG11" s="3" t="s">
        <v>13</v>
      </c>
      <c r="BH11">
        <v>0</v>
      </c>
      <c r="BI11" s="7">
        <v>0.02</v>
      </c>
      <c r="BJ11">
        <v>323.2042775629742</v>
      </c>
      <c r="BK11">
        <v>477.47679537328247</v>
      </c>
      <c r="BL11">
        <v>566.26014246064165</v>
      </c>
      <c r="BM11">
        <v>619.17756180972833</v>
      </c>
      <c r="BN11">
        <v>649.97911872748159</v>
      </c>
      <c r="BO11">
        <v>664.94544255355243</v>
      </c>
      <c r="BP11">
        <f t="shared" ref="BP11:BP30" ca="1" si="18">OFFSET(BJ11,0,$BP$5-1)</f>
        <v>323.2042775629742</v>
      </c>
      <c r="BQ11">
        <f t="shared" ref="BQ11:BQ30" ca="1" si="19">OFFSET(BJ11,0,$BP$5)</f>
        <v>477.47679537328247</v>
      </c>
      <c r="BR11">
        <f t="shared" ref="BR11:BR30" ca="1" si="20">OFFSET(BJ11,0,$BP$5+1)</f>
        <v>566.26014246064165</v>
      </c>
      <c r="BS11">
        <f t="shared" ref="BS11:BS30" ca="1" si="21">(BP11*($BQ$4-$BR$4)-BQ11*($BP$4-$BR$4)+BR11*($BP$4-$BQ$4))/$BS$7</f>
        <v>-1.3097834144589812E-2</v>
      </c>
      <c r="BT11">
        <f t="shared" ref="BT11:BT30" ca="1" si="22">($BP$4^2*(BQ11-BR11)-$BQ$4^2*(BP11-BR11)+$BR$4^2*(BP11-BQ11))/$BS$7</f>
        <v>5.0501254778946398</v>
      </c>
      <c r="BU11">
        <f t="shared" ref="BU11:BU30" ca="1" si="23">($BP$4^2*($BQ$4*BR11-$BR$4*BQ11)-$BQ$4^2*($BP$4*BR11-$BR$4*BP11)+$BR$4^2*($BP$4*BQ11-$BQ$4*BP11))/$BS$7</f>
        <v>103.44258902971708</v>
      </c>
      <c r="BV11">
        <f ca="1">(BS11*中間層!$C$3+BT11)*中間層!$C$3+BU11</f>
        <v>477.47679537328293</v>
      </c>
      <c r="BW11">
        <v>0</v>
      </c>
      <c r="BX11" s="3" t="s">
        <v>13</v>
      </c>
      <c r="BY11" s="2" t="s">
        <v>28</v>
      </c>
      <c r="BZ11">
        <f>MAX(1,VLOOKUP(中間層!C4,BI11:BW30,15))</f>
        <v>8</v>
      </c>
      <c r="CA11" s="3" t="s">
        <v>13</v>
      </c>
      <c r="CB11">
        <v>0</v>
      </c>
      <c r="CC11" s="7">
        <v>0.02</v>
      </c>
      <c r="CD11">
        <v>311.43656228241235</v>
      </c>
      <c r="CE11">
        <v>444.52584699152976</v>
      </c>
      <c r="CF11">
        <v>514.97635622923713</v>
      </c>
      <c r="CG11">
        <v>554.16815854722222</v>
      </c>
      <c r="CH11">
        <v>572.17049437549065</v>
      </c>
      <c r="CI11">
        <v>577.81975805898014</v>
      </c>
      <c r="CJ11">
        <f t="shared" ref="CJ11:CJ30" ca="1" si="24">OFFSET(CD11,0,$CJ$5-1)</f>
        <v>311.43656228241235</v>
      </c>
      <c r="CK11">
        <f t="shared" ref="CK11:CK30" ca="1" si="25">OFFSET(CD11,0,$CJ$5)</f>
        <v>444.52584699152976</v>
      </c>
      <c r="CL11">
        <f t="shared" ref="CL11:CL30" ca="1" si="26">OFFSET(CD11,0,$CJ$5+1)</f>
        <v>514.97635622923713</v>
      </c>
      <c r="CM11">
        <f t="shared" ref="CM11:CM30" ca="1" si="27">(CJ11*($CK$4-$CL$4)-CK11*($CJ$4-$CL$4)+CL11*($CJ$4-$CK$4))/$CM$7</f>
        <v>-1.2527755094282009E-2</v>
      </c>
      <c r="CN11">
        <f t="shared" ref="CN11:CN30" ca="1" si="28">($CJ$4^2*(CK11-CL11)-$CK$4^2*(CJ11-CL11)+$CL$4^2*(CJ11-CK11))/$CM$7</f>
        <v>4.5409489583246501</v>
      </c>
      <c r="CO11">
        <f t="shared" ref="CO11:CO30" ca="1" si="29">($CJ$4^2*($CK$4*CL11-$CL$4*CK11)-$CK$4^2*($CJ$4*CL11-$CL$4*CJ11)+$CL$4^2*($CJ$4*CK11-$CK$4*CJ11))/$CM$7</f>
        <v>115.70850210188496</v>
      </c>
      <c r="CP11">
        <f ca="1">(CM11*中間層!$C$3+CN11)*中間層!$C$3+CO11</f>
        <v>444.52584699152987</v>
      </c>
      <c r="CQ11">
        <v>0</v>
      </c>
      <c r="CR11" s="3" t="s">
        <v>13</v>
      </c>
      <c r="CS11" s="2" t="s">
        <v>28</v>
      </c>
      <c r="CT11">
        <f>MAX(1,VLOOKUP(中間層!C4,CC11:CQ30,15))</f>
        <v>8</v>
      </c>
      <c r="CU11" s="3" t="s">
        <v>13</v>
      </c>
      <c r="CV11">
        <v>0</v>
      </c>
      <c r="CW11" s="7">
        <v>0.02</v>
      </c>
      <c r="CX11">
        <v>295.2575587999188</v>
      </c>
      <c r="CY11">
        <v>403.91302510439061</v>
      </c>
      <c r="CZ11">
        <v>456.06154960726258</v>
      </c>
      <c r="DA11">
        <v>479.41318519661741</v>
      </c>
      <c r="DB11">
        <v>485.1150991183988</v>
      </c>
      <c r="DC11">
        <v>473.48661975574566</v>
      </c>
      <c r="DD11">
        <f t="shared" ref="DD11:DD30" ca="1" si="30">OFFSET(CX11,0,$DD$5-1)</f>
        <v>295.2575587999188</v>
      </c>
      <c r="DE11">
        <f t="shared" ref="DE11:DE30" ca="1" si="31">OFFSET(CX11,0,$DD$5)</f>
        <v>403.91302510439061</v>
      </c>
      <c r="DF11">
        <f t="shared" ref="DF11:DF30" ca="1" si="32">OFFSET(CX11,0,$DD$5+1)</f>
        <v>456.06154960726258</v>
      </c>
      <c r="DG11">
        <f t="shared" ref="DG11:DG30" ca="1" si="33">(DD11*($DE$4-$DF$4)-DE11*($DD$4-$DF$4)+DF11*($DD$4-$DE$4))/$DG$7</f>
        <v>-1.1301388360319979E-2</v>
      </c>
      <c r="DH11">
        <f t="shared" ref="DH11:DH30" ca="1" si="34">($DD$4^2*(DE11-DF11)-$DE$4^2*(DD11-DF11)+$DF$4^2*(DD11-DE11))/$DG$7</f>
        <v>3.8683175801374317</v>
      </c>
      <c r="DI11">
        <f t="shared" ref="DI11:DI30" ca="1" si="35">($DD$4^2*($DE$4*DF11-$DF$4*DE11)-$DE$4^2*($DD$4*DF11-$DF$4*DD11)+$DF$4^2*($DD$4*DE11-$DE$4*DD11))/$DG$7</f>
        <v>130.09515069384707</v>
      </c>
      <c r="DJ11">
        <f ca="1">(DG11*中間層!$C$3+DH11)*中間層!$C$3+DI11</f>
        <v>403.91302510439044</v>
      </c>
      <c r="DK11">
        <v>0</v>
      </c>
      <c r="DL11" s="3" t="s">
        <v>13</v>
      </c>
      <c r="DM11" s="2" t="s">
        <v>28</v>
      </c>
      <c r="DN11">
        <f>MAX(1,VLOOKUP(中間層!C4,CW11:DK30,15))</f>
        <v>8</v>
      </c>
      <c r="DO11" s="3" t="s">
        <v>13</v>
      </c>
      <c r="DP11">
        <v>0</v>
      </c>
      <c r="DQ11" s="7">
        <v>0.02</v>
      </c>
      <c r="DR11">
        <v>284.73263821435</v>
      </c>
      <c r="DS11">
        <v>379.91252418582451</v>
      </c>
      <c r="DT11">
        <v>422.28671168658707</v>
      </c>
      <c r="DU11">
        <v>438.08656664793159</v>
      </c>
      <c r="DV11">
        <v>434.03752380575884</v>
      </c>
      <c r="DW11">
        <v>411.00680597660346</v>
      </c>
      <c r="DX11">
        <f t="shared" ref="DX11:DX30" ca="1" si="36">OFFSET(DR11,0,$DX$5-1)</f>
        <v>284.73263821435</v>
      </c>
      <c r="DY11">
        <f t="shared" ref="DY11:DY30" ca="1" si="37">OFFSET(DR11,0,$DX$5)</f>
        <v>379.91252418582451</v>
      </c>
      <c r="DZ11">
        <f t="shared" ref="DZ11:DZ30" ca="1" si="38">OFFSET(DR11,0,$DX$5+1)</f>
        <v>422.28671168658707</v>
      </c>
      <c r="EA11">
        <f t="shared" ref="EA11:EA30" ca="1" si="39">(DX11*($DY$4-$DZ$4)-DY11*($DX$4-$DZ$4)+DZ11*($DX$4-$DY$4))/$EA$7</f>
        <v>-1.0561139694142388E-2</v>
      </c>
      <c r="EB11">
        <f t="shared" ref="EB11:EB30" ca="1" si="40">($DX$4^2*(DY11-DZ11)-$DY$4^2*(DX11-DZ11)+$DZ$4^2*(DX11-DY11))/$EA$7</f>
        <v>3.487768673550848</v>
      </c>
      <c r="EC11">
        <f t="shared" ref="EC11:EC30" ca="1" si="41">($DX$4^2*($DY$4*DZ11-$DZ$4*DY11)-$DY$4^2*($DX$4*DZ11-$DZ$4*DX11)+$DZ$4^2*($DX$4*DY11-$DY$4*DX11))/$EA$7</f>
        <v>136.7470537721635</v>
      </c>
      <c r="ED11">
        <f ca="1">(EA11*中間層!$C$3+EB11)*中間層!$C$3+EC11</f>
        <v>379.91252418582445</v>
      </c>
      <c r="EE11">
        <v>0</v>
      </c>
      <c r="EF11" s="3" t="s">
        <v>13</v>
      </c>
      <c r="EG11" s="2" t="s">
        <v>28</v>
      </c>
      <c r="EH11">
        <f>MAX(1,VLOOKUP(中間層!C4,DQ11:EE30,15))</f>
        <v>8</v>
      </c>
      <c r="EI11" s="3" t="s">
        <v>13</v>
      </c>
      <c r="EJ11">
        <v>0</v>
      </c>
      <c r="EK11" s="7">
        <v>0.02</v>
      </c>
      <c r="EL11">
        <v>272.26788155034052</v>
      </c>
      <c r="EM11">
        <v>353.17493847856088</v>
      </c>
      <c r="EN11">
        <v>385.34551356455262</v>
      </c>
      <c r="EO11">
        <v>392.38464908386595</v>
      </c>
      <c r="EP11">
        <v>377.49267051547929</v>
      </c>
      <c r="EQ11">
        <v>332.19826485933709</v>
      </c>
      <c r="ER11">
        <f t="shared" ref="ER11:ER30" ca="1" si="42">OFFSET(EL11,0,$ER$5-1)</f>
        <v>272.26788155034052</v>
      </c>
      <c r="ES11">
        <f t="shared" ref="ES11:ES30" ca="1" si="43">OFFSET(EL11,0,$ER$5)</f>
        <v>353.17493847856088</v>
      </c>
      <c r="ET11">
        <f t="shared" ref="ET11:ET30" ca="1" si="44">OFFSET(EL11,0,$ER$5+1)</f>
        <v>385.34551356455262</v>
      </c>
      <c r="EU11">
        <f t="shared" ref="EU11:EU30" ca="1" si="45">(ER11*($ES$4-$ET$4)-ES11*($ER$4-$ET$4)+ET11*($ER$4-$ES$4))/$EU$7</f>
        <v>-9.7472963684457209E-3</v>
      </c>
      <c r="EV11">
        <f t="shared" ref="EV11:EV30" ca="1" si="46">($ER$4^2*(ES11-ET11)-$ES$4^2*(ER11-ET11)+$ET$4^2*(ER11-ES11))/$EU$7</f>
        <v>3.0802355938312656</v>
      </c>
      <c r="EW11">
        <f t="shared" ref="EW11:EW30" ca="1" si="47">($ER$4^2*($ES$4*ET11-$ET$4*ES11)-$ES$4^2*($ER$4*ET11-$ET$4*ER11)+$ET$4^2*($ER$4*ES11-$ES$4*ER11))/$EU$7</f>
        <v>142.62434277989161</v>
      </c>
      <c r="EX11">
        <f ca="1">(EU11*中間層!$C$3+EV11)*中間層!$C$3+EW11</f>
        <v>353.17493847856093</v>
      </c>
      <c r="EY11">
        <v>0</v>
      </c>
      <c r="EZ11" s="3" t="s">
        <v>13</v>
      </c>
      <c r="FA11" s="2" t="s">
        <v>28</v>
      </c>
      <c r="FB11">
        <f>MAX(1,VLOOKUP(中間層!C4,EK11:EY30,15))</f>
        <v>8</v>
      </c>
      <c r="FC11" s="3" t="s">
        <v>13</v>
      </c>
      <c r="FD11">
        <v>0</v>
      </c>
      <c r="FE11" s="7">
        <v>0.02</v>
      </c>
      <c r="FF11">
        <v>257.36765707399394</v>
      </c>
      <c r="FG11">
        <v>323.64111603668897</v>
      </c>
      <c r="FH11">
        <v>345.02601099775114</v>
      </c>
      <c r="FI11">
        <v>340.29099054819761</v>
      </c>
      <c r="FJ11">
        <v>306.87343998068241</v>
      </c>
      <c r="FK11">
        <v>413.69016841673357</v>
      </c>
      <c r="FL11">
        <f t="shared" ref="FL11:FL30" ca="1" si="48">OFFSET(FF11,0,$FL$5-1)</f>
        <v>257.36765707399394</v>
      </c>
      <c r="FM11">
        <f t="shared" ref="FM11:FM30" ca="1" si="49">OFFSET(FF11,0,$FL$5)</f>
        <v>323.64111603668897</v>
      </c>
      <c r="FN11">
        <f t="shared" ref="FN11:FN30" ca="1" si="50">OFFSET(FF11,0,$FL$5+1)</f>
        <v>345.02601099775114</v>
      </c>
      <c r="FO11">
        <f t="shared" ref="FO11:FO30" ca="1" si="51">(FL11*($FM$4-$FN$4)-FM11*($FL$4-$FN$4)+FN11*($FL$4-$FM$4))/$FO$7</f>
        <v>-8.9777128003265833E-3</v>
      </c>
      <c r="FP11">
        <f t="shared" ref="FP11:FP30" ca="1" si="52">($FL$4^2*(FM11-FN11)-$FM$4^2*(FL11-FN11)+$FN$4^2*(FL11-FM11))/$FO$7</f>
        <v>2.6721260993028864</v>
      </c>
      <c r="FQ11">
        <f t="shared" ref="FQ11:FQ30" ca="1" si="53">($FL$4^2*($FM$4*FN11-$FN$4*FM11)-$FM$4^2*($FL$4*FN11-$FN$4*FL11)+$FN$4^2*($FL$4*FM11-$FM$4*FL11))/$FO$7</f>
        <v>146.20563410966599</v>
      </c>
      <c r="FR11">
        <f ca="1">(FO11*中間層!$C$3+FP11)*中間層!$C$3+FQ11</f>
        <v>323.6411160366888</v>
      </c>
      <c r="FS11">
        <v>0</v>
      </c>
      <c r="FT11" s="3" t="s">
        <v>13</v>
      </c>
      <c r="FU11" s="2" t="s">
        <v>28</v>
      </c>
      <c r="FV11">
        <f>MAX(1,VLOOKUP(中間層!C4,FE11:FS30,15))</f>
        <v>8</v>
      </c>
      <c r="FW11" s="3" t="s">
        <v>13</v>
      </c>
      <c r="FX11">
        <v>0</v>
      </c>
      <c r="FY11" s="7">
        <v>0.02</v>
      </c>
      <c r="FZ11">
        <v>239.14094149307388</v>
      </c>
      <c r="GA11">
        <v>289.70561492551224</v>
      </c>
      <c r="GB11">
        <v>299.16376333722883</v>
      </c>
      <c r="GC11">
        <v>451.50157672064444</v>
      </c>
      <c r="GD11">
        <v>306.87343998068241</v>
      </c>
      <c r="GE11">
        <v>332.19826485933709</v>
      </c>
      <c r="GF11">
        <f t="shared" ref="GF11:GF30" ca="1" si="54">OFFSET(FZ11,0,$GF$5-1)</f>
        <v>239.14094149307388</v>
      </c>
      <c r="GG11">
        <f t="shared" ref="GG11:GG30" ca="1" si="55">OFFSET(FZ11,0,$GF$5)</f>
        <v>289.70561492551224</v>
      </c>
      <c r="GH11">
        <f t="shared" ref="GH11:GH30" ca="1" si="56">OFFSET(FZ11,0,$GF$5+1)</f>
        <v>299.16376333722883</v>
      </c>
      <c r="GI11">
        <f t="shared" ref="GI11:GI30" ca="1" si="57">(GF11*($GG$4-$GH$4)-GG11*($GF$4-$GH$4)+GH11*($GF$4-$GG$4))/$GI$7</f>
        <v>-8.2213050041443636E-3</v>
      </c>
      <c r="GJ11">
        <f t="shared" ref="GJ11:GJ30" ca="1" si="58">($GF$4^2*(GG11-GH11)-$GG$4^2*(GF11-GH11)+$GH$4^2*(GF11-GG11))/$GI$7</f>
        <v>2.2444892192704202</v>
      </c>
      <c r="GK11">
        <f t="shared" ref="GK11:GK30" ca="1" si="59">($GF$4^2*($GG$4*GH11-$GH$4*GG11)-$GG$4^2*($GF$4*GH11-$GH$4*GF11)+$GH$4^2*($GF$4*GG11-$GG$4*GF11))/$GI$7</f>
        <v>147.46974303991377</v>
      </c>
      <c r="GL11">
        <f ca="1">(GI11*中間層!$C$3+GJ11)*中間層!$C$3+GK11</f>
        <v>289.70561492551212</v>
      </c>
      <c r="GM11">
        <v>0</v>
      </c>
      <c r="GN11" s="3" t="s">
        <v>13</v>
      </c>
      <c r="GO11" s="2" t="s">
        <v>28</v>
      </c>
      <c r="GP11">
        <f>MAX(1,VLOOKUP(中間層!C4,FY11:GM30,15))</f>
        <v>8</v>
      </c>
      <c r="GQ11" s="3" t="s">
        <v>13</v>
      </c>
      <c r="GR11">
        <v>0</v>
      </c>
      <c r="GS11" s="7">
        <v>0.02</v>
      </c>
      <c r="GT11">
        <v>216.92002323269747</v>
      </c>
      <c r="GU11">
        <v>250.46317161842541</v>
      </c>
      <c r="GV11">
        <v>244.58452234550325</v>
      </c>
      <c r="GW11">
        <v>451.50157672064444</v>
      </c>
      <c r="GX11">
        <v>306.87343998068241</v>
      </c>
      <c r="GY11">
        <v>332.19826485933709</v>
      </c>
      <c r="GZ11">
        <f t="shared" ref="GZ11:GZ30" ca="1" si="60">OFFSET(GT11,0,$GZ$5-1)</f>
        <v>216.92002323269747</v>
      </c>
      <c r="HA11">
        <f t="shared" ref="HA11:HA30" ca="1" si="61">OFFSET(GT11,0,$GZ$5)</f>
        <v>250.46317161842541</v>
      </c>
      <c r="HB11">
        <f t="shared" ref="HB11:HB30" ca="1" si="62">OFFSET(GT11,0,$GZ$5+1)</f>
        <v>244.58452234550325</v>
      </c>
      <c r="HC11">
        <f t="shared" ref="HC11:HC30" ca="1" si="63">(GZ11*($HA$4-$HB$4)-HA11*($GZ$4-$HB$4)+HB11*($GZ$4-$HA$4))/$HC$7</f>
        <v>-7.8843595317300199E-3</v>
      </c>
      <c r="HD11">
        <f t="shared" ref="HD11:HD30" ca="1" si="64">($GZ$4^2*(HA11-HB11)-$HA$4^2*(GZ11-HB11)+$HB$4^2*(GZ11-HA11))/$HC$7</f>
        <v>1.8535168974740615</v>
      </c>
      <c r="HE11">
        <f t="shared" ref="HE11:HE30" ca="1" si="65">($GZ$4^2*($HA$4*HB11-$HB$4*HA11)-$HA$4^2*($GZ$4*HB11-$HB$4*GZ11)+$HB$4^2*($GZ$4*HA11-$HA$4*GZ11))/$HC$7</f>
        <v>143.95507718831934</v>
      </c>
      <c r="HF11">
        <f ca="1">(HC11*中間層!$C$3+HD11)*中間層!$C$3+HE11</f>
        <v>250.46317161842529</v>
      </c>
      <c r="HG11">
        <v>0</v>
      </c>
      <c r="HH11" s="3" t="s">
        <v>13</v>
      </c>
      <c r="HI11" s="2" t="s">
        <v>28</v>
      </c>
      <c r="HJ11">
        <f>MAX(1,VLOOKUP(中間層!C4,GS11:HG30,15))</f>
        <v>8</v>
      </c>
      <c r="HK11" s="3" t="s">
        <v>13</v>
      </c>
      <c r="HL11">
        <v>0</v>
      </c>
      <c r="HM11" s="7">
        <v>0.02</v>
      </c>
      <c r="HN11">
        <v>189.74894262165208</v>
      </c>
      <c r="HO11">
        <v>205.10329118523563</v>
      </c>
      <c r="HP11">
        <v>244.58452234550325</v>
      </c>
      <c r="HQ11">
        <v>451.50157672064444</v>
      </c>
      <c r="HR11">
        <v>306.87343998068241</v>
      </c>
      <c r="HS11">
        <v>332.19826485933709</v>
      </c>
      <c r="HT11">
        <f t="shared" ref="HT11:HT30" ca="1" si="66">OFFSET(HN11,0,$HT$5-1)</f>
        <v>189.74894262165208</v>
      </c>
      <c r="HU11">
        <f t="shared" ref="HU11:HU30" ca="1" si="67">OFFSET(HN11,0,$HT$5)</f>
        <v>205.10329118523563</v>
      </c>
      <c r="HV11">
        <f t="shared" ref="HV11:HV30" ca="1" si="68">OFFSET(HN11,0,$HT$5+1)</f>
        <v>244.58452234550325</v>
      </c>
      <c r="HW11">
        <f t="shared" ref="HW11:HW30" ca="1" si="69">(HT11*($HU$4-$HV$4)-HU11*($HT$4-$HV$4)+HV11*($HT$4-$HU$4))/$HW$7</f>
        <v>4.8253765193368089E-3</v>
      </c>
      <c r="HX11">
        <f t="shared" ref="HX11:HX30" ca="1" si="70">($HT$4^2*(HU11-HV11)-$HU$4^2*(HT11-HV11)+$HV$4^2*(HT11-HU11))/$HW$7</f>
        <v>-0.41671950662885071</v>
      </c>
      <c r="HY11">
        <f t="shared" ref="HY11:HY30" ca="1" si="71">($HT$4^2*($HU$4*HV11-$HV$4*HU11)-$HU$4^2*($HT$4*HV11-$HV$4*HT11)+$HV$4^2*($HT$4*HU11-$HU$4*HT11))/$HW$7</f>
        <v>198.5214766547526</v>
      </c>
      <c r="HZ11">
        <f ca="1">(HW11*中間層!$C$3+HX11)*中間層!$C$3+HY11</f>
        <v>205.10329118523563</v>
      </c>
      <c r="IA11">
        <v>0</v>
      </c>
      <c r="IB11" s="3" t="s">
        <v>13</v>
      </c>
      <c r="IC11" s="2" t="s">
        <v>28</v>
      </c>
      <c r="ID11">
        <f>MAX(1,VLOOKUP(中間層!C4,HM11:IA30,15))</f>
        <v>8</v>
      </c>
      <c r="IE11" s="3" t="s">
        <v>13</v>
      </c>
    </row>
    <row r="12" spans="1:239" x14ac:dyDescent="0.25">
      <c r="A12">
        <f t="shared" ref="A12:A30" si="72">A11+1</f>
        <v>1</v>
      </c>
      <c r="B12" s="7">
        <v>0.03</v>
      </c>
      <c r="C12">
        <v>278.5477231418912</v>
      </c>
      <c r="D12">
        <v>466.98019710257876</v>
      </c>
      <c r="E12">
        <v>611.00640098811368</v>
      </c>
      <c r="F12">
        <v>719.68933945030744</v>
      </c>
      <c r="G12">
        <v>800.34449002144117</v>
      </c>
      <c r="H12">
        <v>862.35134757404069</v>
      </c>
      <c r="I12">
        <f t="shared" ca="1" si="0"/>
        <v>278.5477231418912</v>
      </c>
      <c r="J12">
        <f t="shared" ca="1" si="1"/>
        <v>466.98019710257876</v>
      </c>
      <c r="K12">
        <f t="shared" ca="1" si="2"/>
        <v>611.00640098811368</v>
      </c>
      <c r="L12">
        <f t="shared" ca="1" si="3"/>
        <v>-8.8812540150305288E-3</v>
      </c>
      <c r="M12">
        <f t="shared" ca="1" si="4"/>
        <v>5.1008375814683307</v>
      </c>
      <c r="N12">
        <f t="shared" ca="1" si="5"/>
        <v>45.708979106050911</v>
      </c>
      <c r="O12">
        <f ca="1">(L12*中間層!$C$3+M12)*中間層!$C$3+N12</f>
        <v>466.9801971025787</v>
      </c>
      <c r="P12">
        <f t="shared" ref="P12:P30" si="73">P11+1</f>
        <v>1</v>
      </c>
      <c r="Q12" s="3" t="s">
        <v>13</v>
      </c>
      <c r="R12" s="2" t="s">
        <v>29</v>
      </c>
      <c r="S12">
        <f ca="1">OFFSET(B11,S11-1,0)</f>
        <v>0.09</v>
      </c>
      <c r="T12" s="3" t="s">
        <v>13</v>
      </c>
      <c r="U12">
        <v>1</v>
      </c>
      <c r="V12" s="7">
        <v>0.03</v>
      </c>
      <c r="W12">
        <v>270.95356073323802</v>
      </c>
      <c r="X12">
        <v>446.45215524702047</v>
      </c>
      <c r="Y12">
        <v>567.79771646333052</v>
      </c>
      <c r="Z12">
        <v>652.99273595685804</v>
      </c>
      <c r="AA12">
        <v>701.56156621422758</v>
      </c>
      <c r="AB12">
        <v>756.84682696772222</v>
      </c>
      <c r="AC12">
        <f t="shared" ca="1" si="6"/>
        <v>270.95356073323802</v>
      </c>
      <c r="AD12">
        <f t="shared" ca="1" si="7"/>
        <v>446.45215524702047</v>
      </c>
      <c r="AE12">
        <f t="shared" ca="1" si="8"/>
        <v>567.79771646333052</v>
      </c>
      <c r="AF12">
        <f t="shared" ca="1" si="9"/>
        <v>-1.08306066594945E-2</v>
      </c>
      <c r="AG12">
        <f t="shared" ca="1" si="10"/>
        <v>5.1345628891998212</v>
      </c>
      <c r="AH12">
        <f t="shared" ca="1" si="11"/>
        <v>41.301932921983067</v>
      </c>
      <c r="AI12">
        <f ca="1">(AF12*中間層!$C$3+AG12)*中間層!$C$3+AH12</f>
        <v>446.45215524702019</v>
      </c>
      <c r="AJ12">
        <f t="shared" ref="AJ12:AJ30" si="74">AJ11+1</f>
        <v>1</v>
      </c>
      <c r="AK12" s="3" t="s">
        <v>13</v>
      </c>
      <c r="AL12" s="2" t="s">
        <v>29</v>
      </c>
      <c r="AM12">
        <f ca="1">OFFSET(V11,AM11-1,0)</f>
        <v>0.09</v>
      </c>
      <c r="AN12">
        <v>1</v>
      </c>
      <c r="AO12" s="7">
        <v>0.03</v>
      </c>
      <c r="AP12">
        <v>267.75800063010792</v>
      </c>
      <c r="AQ12">
        <v>418.13603923575619</v>
      </c>
      <c r="AR12">
        <v>514.9977911129522</v>
      </c>
      <c r="AS12">
        <v>578.18862640056659</v>
      </c>
      <c r="AT12">
        <v>618.37248712858786</v>
      </c>
      <c r="AU12">
        <v>643.01589164712766</v>
      </c>
      <c r="AV12">
        <f t="shared" ca="1" si="12"/>
        <v>267.75800063010792</v>
      </c>
      <c r="AW12">
        <f t="shared" ca="1" si="13"/>
        <v>418.13603923575619</v>
      </c>
      <c r="AX12">
        <f t="shared" ca="1" si="14"/>
        <v>514.9977911129522</v>
      </c>
      <c r="AY12">
        <f t="shared" ca="1" si="15"/>
        <v>-1.0703257345690451E-2</v>
      </c>
      <c r="AZ12">
        <f t="shared" ca="1" si="16"/>
        <v>4.6130493739665335</v>
      </c>
      <c r="BA12">
        <f t="shared" ca="1" si="17"/>
        <v>63.863675296007571</v>
      </c>
      <c r="BB12">
        <f ca="1">(AY12*中間層!$C$3+AZ12)*中間層!$C$3+BA12</f>
        <v>418.13603923575641</v>
      </c>
      <c r="BC12">
        <f t="shared" ref="BC12:BC30" si="75">BC11+1</f>
        <v>1</v>
      </c>
      <c r="BD12" s="3" t="s">
        <v>13</v>
      </c>
      <c r="BE12" s="2" t="s">
        <v>29</v>
      </c>
      <c r="BF12">
        <f ca="1">OFFSET(AO11,BF11-1,0)</f>
        <v>0.09</v>
      </c>
      <c r="BG12" s="3" t="s">
        <v>13</v>
      </c>
      <c r="BH12">
        <v>1</v>
      </c>
      <c r="BI12" s="7">
        <v>0.03</v>
      </c>
      <c r="BJ12">
        <v>262.36364550914618</v>
      </c>
      <c r="BK12">
        <v>399.06441973373632</v>
      </c>
      <c r="BL12">
        <v>481.75481626309403</v>
      </c>
      <c r="BM12">
        <v>531.81750093263167</v>
      </c>
      <c r="BN12">
        <v>561.24681725758842</v>
      </c>
      <c r="BO12">
        <v>575.456288257766</v>
      </c>
      <c r="BP12">
        <f t="shared" ca="1" si="18"/>
        <v>262.36364550914618</v>
      </c>
      <c r="BQ12">
        <f t="shared" ca="1" si="19"/>
        <v>399.06441973373632</v>
      </c>
      <c r="BR12">
        <f t="shared" ca="1" si="20"/>
        <v>481.75481626309403</v>
      </c>
      <c r="BS12">
        <f t="shared" ca="1" si="21"/>
        <v>-1.0802075539046477E-2</v>
      </c>
      <c r="BT12">
        <f t="shared" ca="1" si="22"/>
        <v>4.3543268153487764</v>
      </c>
      <c r="BU12">
        <f t="shared" ca="1" si="23"/>
        <v>71.652493589323754</v>
      </c>
      <c r="BV12">
        <f ca="1">(BS12*中間層!$C$3+BT12)*中間層!$C$3+BU12</f>
        <v>399.0644197337366</v>
      </c>
      <c r="BW12">
        <f t="shared" ref="BW12:BW30" si="76">BW11+1</f>
        <v>1</v>
      </c>
      <c r="BX12" s="3" t="s">
        <v>13</v>
      </c>
      <c r="BY12" s="2" t="s">
        <v>29</v>
      </c>
      <c r="BZ12">
        <f ca="1">OFFSET(BI11,BZ11-1,0)</f>
        <v>0.09</v>
      </c>
      <c r="CA12" s="3" t="s">
        <v>13</v>
      </c>
      <c r="CB12">
        <v>1</v>
      </c>
      <c r="CC12" s="7">
        <v>0.03</v>
      </c>
      <c r="CD12">
        <v>254.82563636794723</v>
      </c>
      <c r="CE12">
        <v>374.58428669328214</v>
      </c>
      <c r="CF12">
        <v>441.52053509870723</v>
      </c>
      <c r="CG12">
        <v>478.14203901034341</v>
      </c>
      <c r="CH12">
        <v>495.63468610191001</v>
      </c>
      <c r="CI12">
        <v>500.77660151771079</v>
      </c>
      <c r="CJ12">
        <f t="shared" ca="1" si="24"/>
        <v>254.82563636794723</v>
      </c>
      <c r="CK12">
        <f t="shared" ca="1" si="25"/>
        <v>374.58428669328214</v>
      </c>
      <c r="CL12">
        <f t="shared" ca="1" si="26"/>
        <v>441.52053509870723</v>
      </c>
      <c r="CM12">
        <f t="shared" ca="1" si="27"/>
        <v>-1.056448038398195E-2</v>
      </c>
      <c r="CN12">
        <f t="shared" ca="1" si="28"/>
        <v>3.9798450641039937</v>
      </c>
      <c r="CO12">
        <f t="shared" ca="1" si="29"/>
        <v>82.244584122702832</v>
      </c>
      <c r="CP12">
        <f ca="1">(CM12*中間層!$C$3+CN12)*中間層!$C$3+CO12</f>
        <v>374.58428669328271</v>
      </c>
      <c r="CQ12">
        <f t="shared" ref="CQ12:CQ30" si="77">CQ11+1</f>
        <v>1</v>
      </c>
      <c r="CR12" s="3" t="s">
        <v>13</v>
      </c>
      <c r="CS12" s="2" t="s">
        <v>29</v>
      </c>
      <c r="CT12">
        <f ca="1">OFFSET(CC11,CT11-1,0)</f>
        <v>0.09</v>
      </c>
      <c r="CU12" s="3" t="s">
        <v>13</v>
      </c>
      <c r="CV12">
        <v>1</v>
      </c>
      <c r="CW12" s="7">
        <v>0.03</v>
      </c>
      <c r="CX12">
        <v>244.02259026664163</v>
      </c>
      <c r="CY12">
        <v>344.05307917206551</v>
      </c>
      <c r="CZ12">
        <v>393.20089266469836</v>
      </c>
      <c r="DA12">
        <v>415.42705722107348</v>
      </c>
      <c r="DB12">
        <v>421.19431894709913</v>
      </c>
      <c r="DC12">
        <v>409.79045579004412</v>
      </c>
      <c r="DD12">
        <f t="shared" ca="1" si="30"/>
        <v>244.02259026664163</v>
      </c>
      <c r="DE12">
        <f t="shared" ca="1" si="31"/>
        <v>344.05307917206551</v>
      </c>
      <c r="DF12">
        <f t="shared" ca="1" si="32"/>
        <v>393.20089266469836</v>
      </c>
      <c r="DG12">
        <f t="shared" ca="1" si="33"/>
        <v>-1.0176535082558199E-2</v>
      </c>
      <c r="DH12">
        <f t="shared" ca="1" si="34"/>
        <v>3.5270900404922085</v>
      </c>
      <c r="DI12">
        <f t="shared" ca="1" si="35"/>
        <v>93.109425948426846</v>
      </c>
      <c r="DJ12">
        <f ca="1">(DG12*中間層!$C$3+DH12)*中間層!$C$3+DI12</f>
        <v>344.05307917206574</v>
      </c>
      <c r="DK12">
        <f t="shared" ref="DK12:DK30" si="78">DK11+1</f>
        <v>1</v>
      </c>
      <c r="DL12" s="3" t="s">
        <v>13</v>
      </c>
      <c r="DM12" s="2" t="s">
        <v>29</v>
      </c>
      <c r="DN12">
        <f ca="1">OFFSET(CW11,DN11-1,0)</f>
        <v>0.09</v>
      </c>
      <c r="DO12" s="3" t="s">
        <v>13</v>
      </c>
      <c r="DP12">
        <v>1</v>
      </c>
      <c r="DQ12" s="7">
        <v>0.03</v>
      </c>
      <c r="DR12">
        <v>236.88542366301553</v>
      </c>
      <c r="DS12">
        <v>325.37225636595241</v>
      </c>
      <c r="DT12">
        <v>365.3311731373135</v>
      </c>
      <c r="DU12">
        <v>380.63575764115194</v>
      </c>
      <c r="DV12">
        <v>376.62415691190034</v>
      </c>
      <c r="DW12">
        <v>354.55244247634977</v>
      </c>
      <c r="DX12">
        <f t="shared" ca="1" si="36"/>
        <v>236.88542366301553</v>
      </c>
      <c r="DY12">
        <f t="shared" ca="1" si="37"/>
        <v>325.37225636595241</v>
      </c>
      <c r="DZ12">
        <f t="shared" ca="1" si="38"/>
        <v>365.3311731373135</v>
      </c>
      <c r="EA12">
        <f t="shared" ca="1" si="39"/>
        <v>-9.7055831863151545E-3</v>
      </c>
      <c r="EB12">
        <f t="shared" ca="1" si="40"/>
        <v>3.225574132006011</v>
      </c>
      <c r="EC12">
        <f t="shared" ca="1" si="41"/>
        <v>99.870675028502816</v>
      </c>
      <c r="ED12">
        <f ca="1">(EA12*中間層!$C$3+EB12)*中間層!$C$3+EC12</f>
        <v>325.37225636595235</v>
      </c>
      <c r="EE12">
        <f t="shared" ref="EE12:EE30" si="79">EE11+1</f>
        <v>1</v>
      </c>
      <c r="EF12" s="3" t="s">
        <v>13</v>
      </c>
      <c r="EG12" s="2" t="s">
        <v>29</v>
      </c>
      <c r="EH12">
        <f ca="1">OFFSET(DQ11,EH11-1,0)</f>
        <v>0.09</v>
      </c>
      <c r="EI12" s="3" t="s">
        <v>13</v>
      </c>
      <c r="EJ12">
        <v>1</v>
      </c>
      <c r="EK12" s="7">
        <v>0.03</v>
      </c>
      <c r="EL12">
        <v>228.07681185898517</v>
      </c>
      <c r="EM12">
        <v>304.12216760089166</v>
      </c>
      <c r="EN12">
        <v>334.36153408112636</v>
      </c>
      <c r="EO12">
        <v>341.21434661886104</v>
      </c>
      <c r="EP12">
        <v>326.92354574395165</v>
      </c>
      <c r="EQ12">
        <v>284.10966652435206</v>
      </c>
      <c r="ER12">
        <f t="shared" ca="1" si="42"/>
        <v>228.07681185898517</v>
      </c>
      <c r="ES12">
        <f t="shared" ca="1" si="43"/>
        <v>304.12216760089166</v>
      </c>
      <c r="ET12">
        <f t="shared" ca="1" si="44"/>
        <v>334.36153408112636</v>
      </c>
      <c r="EU12">
        <f t="shared" ca="1" si="45"/>
        <v>-9.161197852334357E-3</v>
      </c>
      <c r="EV12">
        <f t="shared" ca="1" si="46"/>
        <v>2.8950867926882831</v>
      </c>
      <c r="EW12">
        <f t="shared" ca="1" si="47"/>
        <v>106.22546685540688</v>
      </c>
      <c r="EX12">
        <f ca="1">(EU12*中間層!$C$3+EV12)*中間層!$C$3+EW12</f>
        <v>304.1221676008916</v>
      </c>
      <c r="EY12">
        <f t="shared" ref="EY12:EY30" si="80">EY11+1</f>
        <v>1</v>
      </c>
      <c r="EZ12" s="3" t="s">
        <v>13</v>
      </c>
      <c r="FA12" s="2" t="s">
        <v>29</v>
      </c>
      <c r="FB12">
        <f ca="1">OFFSET(EK11,FB11-1,0)</f>
        <v>0.09</v>
      </c>
      <c r="FC12" s="3" t="s">
        <v>13</v>
      </c>
      <c r="FD12">
        <v>1</v>
      </c>
      <c r="FE12" s="7">
        <v>0.03</v>
      </c>
      <c r="FF12">
        <v>217.12537903897979</v>
      </c>
      <c r="FG12">
        <v>279.7950535796482</v>
      </c>
      <c r="FH12">
        <v>300.2040674693713</v>
      </c>
      <c r="FI12">
        <v>295.73985407639509</v>
      </c>
      <c r="FJ12">
        <v>264.13095966914648</v>
      </c>
      <c r="FK12">
        <v>365.60157008174849</v>
      </c>
      <c r="FL12">
        <f t="shared" ca="1" si="48"/>
        <v>217.12537903897979</v>
      </c>
      <c r="FM12">
        <f t="shared" ca="1" si="49"/>
        <v>279.7950535796482</v>
      </c>
      <c r="FN12">
        <f t="shared" ca="1" si="50"/>
        <v>300.2040674693713</v>
      </c>
      <c r="FO12">
        <f t="shared" ca="1" si="51"/>
        <v>-8.4521321301890568E-3</v>
      </c>
      <c r="FP12">
        <f t="shared" ca="1" si="52"/>
        <v>2.5212133103417269</v>
      </c>
      <c r="FQ12">
        <f t="shared" ca="1" si="53"/>
        <v>112.19504384736598</v>
      </c>
      <c r="FR12">
        <f ca="1">(FO12*中間層!$C$3+FP12)*中間層!$C$3+FQ12</f>
        <v>279.79505357964808</v>
      </c>
      <c r="FS12">
        <f t="shared" ref="FS12:FS30" si="81">FS11+1</f>
        <v>1</v>
      </c>
      <c r="FT12" s="3" t="s">
        <v>13</v>
      </c>
      <c r="FU12" s="2" t="s">
        <v>29</v>
      </c>
      <c r="FV12">
        <f ca="1">OFFSET(FE11,FV11-1,0)</f>
        <v>0.09</v>
      </c>
      <c r="FW12" s="3" t="s">
        <v>13</v>
      </c>
      <c r="FX12">
        <v>1</v>
      </c>
      <c r="FY12" s="7">
        <v>0.03</v>
      </c>
      <c r="FZ12">
        <v>203.84275374839601</v>
      </c>
      <c r="GA12">
        <v>251.68168012026734</v>
      </c>
      <c r="GB12">
        <v>260.71860146379078</v>
      </c>
      <c r="GC12">
        <v>406.95044024884186</v>
      </c>
      <c r="GD12">
        <v>264.13095966914648</v>
      </c>
      <c r="GE12">
        <v>284.10966652435206</v>
      </c>
      <c r="GF12">
        <f t="shared" ca="1" si="54"/>
        <v>203.84275374839601</v>
      </c>
      <c r="GG12">
        <f t="shared" ca="1" si="55"/>
        <v>251.68168012026734</v>
      </c>
      <c r="GH12">
        <f t="shared" ca="1" si="56"/>
        <v>260.71860146379078</v>
      </c>
      <c r="GI12">
        <f t="shared" ca="1" si="57"/>
        <v>-7.7604010056695847E-3</v>
      </c>
      <c r="GJ12">
        <f t="shared" ca="1" si="58"/>
        <v>2.1208386782878641</v>
      </c>
      <c r="GK12">
        <f t="shared" ca="1" si="59"/>
        <v>117.20182234817659</v>
      </c>
      <c r="GL12">
        <f ca="1">(GI12*中間層!$C$3+GJ12)*中間層!$C$3+GK12</f>
        <v>251.68168012026717</v>
      </c>
      <c r="GM12">
        <f t="shared" ref="GM12:GM30" si="82">GM11+1</f>
        <v>1</v>
      </c>
      <c r="GN12" s="3" t="s">
        <v>13</v>
      </c>
      <c r="GO12" s="2" t="s">
        <v>29</v>
      </c>
      <c r="GP12">
        <f ca="1">OFFSET(FY11,GP11-1,0)</f>
        <v>0.09</v>
      </c>
      <c r="GQ12" s="3" t="s">
        <v>13</v>
      </c>
      <c r="GR12">
        <v>1</v>
      </c>
      <c r="GS12" s="7">
        <v>0.03</v>
      </c>
      <c r="GT12">
        <v>186.68314698111118</v>
      </c>
      <c r="GU12">
        <v>219.17340970371362</v>
      </c>
      <c r="GV12">
        <v>212.86477665815045</v>
      </c>
      <c r="GW12">
        <v>406.95044024884186</v>
      </c>
      <c r="GX12">
        <v>264.13095966914648</v>
      </c>
      <c r="GY12">
        <v>284.10966652435206</v>
      </c>
      <c r="GZ12">
        <f t="shared" ca="1" si="60"/>
        <v>186.68314698111118</v>
      </c>
      <c r="HA12">
        <f t="shared" ca="1" si="61"/>
        <v>219.17340970371362</v>
      </c>
      <c r="HB12">
        <f t="shared" ca="1" si="62"/>
        <v>212.86477665815045</v>
      </c>
      <c r="HC12">
        <f t="shared" ca="1" si="63"/>
        <v>-7.7597791536331276E-3</v>
      </c>
      <c r="HD12">
        <f t="shared" ca="1" si="64"/>
        <v>1.8137721274970171</v>
      </c>
      <c r="HE12">
        <f t="shared" ca="1" si="65"/>
        <v>115.39398849034298</v>
      </c>
      <c r="HF12">
        <f ca="1">(HC12*中間層!$C$3+HD12)*中間層!$C$3+HE12</f>
        <v>219.17340970371339</v>
      </c>
      <c r="HG12">
        <f t="shared" ref="HG12:HG30" si="83">HG11+1</f>
        <v>1</v>
      </c>
      <c r="HH12" s="3" t="s">
        <v>13</v>
      </c>
      <c r="HI12" s="2" t="s">
        <v>29</v>
      </c>
      <c r="HJ12">
        <f ca="1">OFFSET(GS11,HJ11-1,0)</f>
        <v>0.09</v>
      </c>
      <c r="HK12" s="3" t="s">
        <v>13</v>
      </c>
      <c r="HL12">
        <v>1</v>
      </c>
      <c r="HM12" s="7">
        <v>0.03</v>
      </c>
      <c r="HN12">
        <v>164.7530844736086</v>
      </c>
      <c r="HO12">
        <v>179.47007085887731</v>
      </c>
      <c r="HP12">
        <v>212.86477665815045</v>
      </c>
      <c r="HQ12">
        <v>406.95044024884186</v>
      </c>
      <c r="HR12">
        <v>264.13095966914648</v>
      </c>
      <c r="HS12">
        <v>284.10966652435206</v>
      </c>
      <c r="HT12">
        <f t="shared" ca="1" si="66"/>
        <v>164.7530844736086</v>
      </c>
      <c r="HU12">
        <f t="shared" ca="1" si="67"/>
        <v>179.47007085887731</v>
      </c>
      <c r="HV12">
        <f t="shared" ca="1" si="68"/>
        <v>212.86477665815045</v>
      </c>
      <c r="HW12">
        <f t="shared" ca="1" si="69"/>
        <v>3.7355438828008845E-3</v>
      </c>
      <c r="HX12">
        <f t="shared" ca="1" si="70"/>
        <v>-0.26599185471475867</v>
      </c>
      <c r="HY12">
        <f t="shared" ca="1" si="71"/>
        <v>168.7138175023442</v>
      </c>
      <c r="HZ12">
        <f ca="1">(HW12*中間層!$C$3+HX12)*中間層!$C$3+HY12</f>
        <v>179.47007085887719</v>
      </c>
      <c r="IA12">
        <f t="shared" ref="IA12:IA30" si="84">IA11+1</f>
        <v>1</v>
      </c>
      <c r="IB12" s="3" t="s">
        <v>13</v>
      </c>
      <c r="IC12" s="2" t="s">
        <v>29</v>
      </c>
      <c r="ID12">
        <f ca="1">OFFSET(HM11,ID11-1,0)</f>
        <v>0.09</v>
      </c>
      <c r="IE12" s="3" t="s">
        <v>13</v>
      </c>
    </row>
    <row r="13" spans="1:239" x14ac:dyDescent="0.25">
      <c r="A13">
        <f t="shared" si="72"/>
        <v>2</v>
      </c>
      <c r="B13" s="7">
        <v>0.04</v>
      </c>
      <c r="C13">
        <v>235.12381915360248</v>
      </c>
      <c r="D13">
        <v>397.69129951589053</v>
      </c>
      <c r="E13">
        <v>524.55898561339336</v>
      </c>
      <c r="F13">
        <v>621.70332183535004</v>
      </c>
      <c r="G13">
        <v>696.0765154075101</v>
      </c>
      <c r="H13">
        <v>753.34629281388879</v>
      </c>
      <c r="I13">
        <f t="shared" ca="1" si="0"/>
        <v>235.12381915360248</v>
      </c>
      <c r="J13">
        <f t="shared" ca="1" si="1"/>
        <v>397.69129951589053</v>
      </c>
      <c r="K13">
        <f t="shared" ca="1" si="2"/>
        <v>524.55898561339336</v>
      </c>
      <c r="L13">
        <f t="shared" ca="1" si="3"/>
        <v>-7.1399588529570462E-3</v>
      </c>
      <c r="M13">
        <f t="shared" ca="1" si="4"/>
        <v>4.3223434351893175</v>
      </c>
      <c r="N13">
        <f t="shared" ca="1" si="5"/>
        <v>36.856544526529191</v>
      </c>
      <c r="O13">
        <f ca="1">(L13*中間層!$C$3+M13)*中間層!$C$3+N13</f>
        <v>397.69129951589053</v>
      </c>
      <c r="P13">
        <f t="shared" si="73"/>
        <v>2</v>
      </c>
      <c r="Q13" s="3" t="s">
        <v>13</v>
      </c>
      <c r="R13" s="2" t="s">
        <v>30</v>
      </c>
      <c r="S13">
        <f ca="1">OFFSET(B11,S11,0)</f>
        <v>0.1</v>
      </c>
      <c r="T13" s="3" t="s">
        <v>13</v>
      </c>
      <c r="U13">
        <v>2</v>
      </c>
      <c r="V13" s="7">
        <v>0.04</v>
      </c>
      <c r="W13">
        <v>231.9413191536143</v>
      </c>
      <c r="X13">
        <v>381.49243532293173</v>
      </c>
      <c r="Y13">
        <v>490.46684782328452</v>
      </c>
      <c r="Z13">
        <v>568.28008370520877</v>
      </c>
      <c r="AA13">
        <v>610.97886576155054</v>
      </c>
      <c r="AB13">
        <v>664.30781789116111</v>
      </c>
      <c r="AC13">
        <f t="shared" ca="1" si="6"/>
        <v>231.9413191536143</v>
      </c>
      <c r="AD13">
        <f t="shared" ca="1" si="7"/>
        <v>381.49243532293173</v>
      </c>
      <c r="AE13">
        <f t="shared" ca="1" si="8"/>
        <v>490.46684782328452</v>
      </c>
      <c r="AF13">
        <f t="shared" ca="1" si="9"/>
        <v>-8.1153407337929088E-3</v>
      </c>
      <c r="AG13">
        <f t="shared" ca="1" si="10"/>
        <v>4.2083234334552868</v>
      </c>
      <c r="AH13">
        <f t="shared" ca="1" si="11"/>
        <v>41.813499315332351</v>
      </c>
      <c r="AI13">
        <f ca="1">(AF13*中間層!$C$3+AG13)*中間層!$C$3+AH13</f>
        <v>381.49243532293195</v>
      </c>
      <c r="AJ13">
        <f t="shared" si="74"/>
        <v>2</v>
      </c>
      <c r="AK13" s="3" t="s">
        <v>13</v>
      </c>
      <c r="AL13" s="2" t="s">
        <v>30</v>
      </c>
      <c r="AM13">
        <f ca="1">OFFSET(V11,AM11,0)</f>
        <v>0.1</v>
      </c>
      <c r="AN13">
        <v>2</v>
      </c>
      <c r="AO13" s="7">
        <v>0.04</v>
      </c>
      <c r="AP13">
        <v>228.04231047860927</v>
      </c>
      <c r="AQ13">
        <v>360.32684613751888</v>
      </c>
      <c r="AR13">
        <v>447.85250567085677</v>
      </c>
      <c r="AS13">
        <v>506.36171289015346</v>
      </c>
      <c r="AT13">
        <v>543.87326692599356</v>
      </c>
      <c r="AU13">
        <v>567.0297713400621</v>
      </c>
      <c r="AV13">
        <f t="shared" ca="1" si="12"/>
        <v>228.04231047860927</v>
      </c>
      <c r="AW13">
        <f t="shared" ca="1" si="13"/>
        <v>360.32684613751888</v>
      </c>
      <c r="AX13">
        <f t="shared" ca="1" si="14"/>
        <v>447.85250567085677</v>
      </c>
      <c r="AY13">
        <f t="shared" ca="1" si="15"/>
        <v>-8.951775225114339E-3</v>
      </c>
      <c r="AZ13">
        <f t="shared" ca="1" si="16"/>
        <v>3.9884569969453438</v>
      </c>
      <c r="BA13">
        <f t="shared" ca="1" si="17"/>
        <v>50.998898694127682</v>
      </c>
      <c r="BB13">
        <f ca="1">(AY13*中間層!$C$3+AZ13)*中間層!$C$3+BA13</f>
        <v>360.32684613751866</v>
      </c>
      <c r="BC13">
        <f t="shared" si="75"/>
        <v>2</v>
      </c>
      <c r="BD13" s="3" t="s">
        <v>13</v>
      </c>
      <c r="BE13" s="2" t="s">
        <v>30</v>
      </c>
      <c r="BF13">
        <f ca="1">OFFSET(AO11,BF11,0)</f>
        <v>0.1</v>
      </c>
      <c r="BG13" s="3" t="s">
        <v>13</v>
      </c>
      <c r="BH13">
        <v>2</v>
      </c>
      <c r="BI13" s="7">
        <v>0.04</v>
      </c>
      <c r="BJ13">
        <v>224.18482243439519</v>
      </c>
      <c r="BK13">
        <v>344.9567974390169</v>
      </c>
      <c r="BL13">
        <v>420.74839588305736</v>
      </c>
      <c r="BM13">
        <v>467.31147965685909</v>
      </c>
      <c r="BN13">
        <v>495.03711148321793</v>
      </c>
      <c r="BO13">
        <v>508.81556044337822</v>
      </c>
      <c r="BP13">
        <f t="shared" ca="1" si="18"/>
        <v>224.18482243439519</v>
      </c>
      <c r="BQ13">
        <f t="shared" ca="1" si="19"/>
        <v>344.9567974390169</v>
      </c>
      <c r="BR13">
        <f t="shared" ca="1" si="20"/>
        <v>420.74839588305736</v>
      </c>
      <c r="BS13">
        <f t="shared" ca="1" si="21"/>
        <v>-8.9960753121162418E-3</v>
      </c>
      <c r="BT13">
        <f t="shared" ca="1" si="22"/>
        <v>3.7648507969098715</v>
      </c>
      <c r="BU13">
        <f t="shared" ca="1" si="23"/>
        <v>58.432470869192301</v>
      </c>
      <c r="BV13">
        <f ca="1">(BS13*中間層!$C$3+BT13)*中間層!$C$3+BU13</f>
        <v>344.95679743901701</v>
      </c>
      <c r="BW13">
        <f t="shared" si="76"/>
        <v>2</v>
      </c>
      <c r="BX13" s="3" t="s">
        <v>13</v>
      </c>
      <c r="BY13" s="2" t="s">
        <v>30</v>
      </c>
      <c r="BZ13">
        <f ca="1">OFFSET(BI11,BZ11,0)</f>
        <v>0.1</v>
      </c>
      <c r="CA13" s="3" t="s">
        <v>13</v>
      </c>
      <c r="CB13">
        <v>2</v>
      </c>
      <c r="CC13" s="7">
        <v>0.04</v>
      </c>
      <c r="CD13">
        <v>218.46696848417042</v>
      </c>
      <c r="CE13">
        <v>325.58266626350081</v>
      </c>
      <c r="CF13">
        <v>387.5033347379628</v>
      </c>
      <c r="CG13">
        <v>421.7641530630504</v>
      </c>
      <c r="CH13">
        <v>438.28866029564068</v>
      </c>
      <c r="CI13">
        <v>443.0887087065006</v>
      </c>
      <c r="CJ13">
        <f t="shared" ca="1" si="24"/>
        <v>218.46696848417042</v>
      </c>
      <c r="CK13">
        <f t="shared" ca="1" si="25"/>
        <v>325.58266626350081</v>
      </c>
      <c r="CL13">
        <f t="shared" ca="1" si="26"/>
        <v>387.5033347379628</v>
      </c>
      <c r="CM13">
        <f t="shared" ca="1" si="27"/>
        <v>-9.0390058609736736E-3</v>
      </c>
      <c r="CN13">
        <f t="shared" ca="1" si="28"/>
        <v>3.498164834732659</v>
      </c>
      <c r="CO13">
        <f t="shared" ca="1" si="29"/>
        <v>66.156241399971904</v>
      </c>
      <c r="CP13">
        <f ca="1">(CM13*中間層!$C$3+CN13)*中間層!$C$3+CO13</f>
        <v>325.5826662635011</v>
      </c>
      <c r="CQ13">
        <f t="shared" si="77"/>
        <v>2</v>
      </c>
      <c r="CR13" s="3" t="s">
        <v>13</v>
      </c>
      <c r="CS13" s="2" t="s">
        <v>30</v>
      </c>
      <c r="CT13">
        <f ca="1">OFFSET(CC11,CT11,0)</f>
        <v>0.1</v>
      </c>
      <c r="CU13" s="3" t="s">
        <v>13</v>
      </c>
      <c r="CV13">
        <v>2</v>
      </c>
      <c r="CW13" s="7">
        <v>0.04</v>
      </c>
      <c r="CX13">
        <v>210.3495043698087</v>
      </c>
      <c r="CY13">
        <v>300.82076147497628</v>
      </c>
      <c r="CZ13">
        <v>346.70747576254064</v>
      </c>
      <c r="DA13">
        <v>367.71964210511339</v>
      </c>
      <c r="DB13">
        <v>373.08811940561822</v>
      </c>
      <c r="DC13">
        <v>362.34283772772915</v>
      </c>
      <c r="DD13">
        <f t="shared" ca="1" si="30"/>
        <v>210.3495043698087</v>
      </c>
      <c r="DE13">
        <f t="shared" ca="1" si="31"/>
        <v>300.82076147497628</v>
      </c>
      <c r="DF13">
        <f t="shared" ca="1" si="32"/>
        <v>346.70747576254064</v>
      </c>
      <c r="DG13">
        <f t="shared" ca="1" si="33"/>
        <v>-8.9169085635206428E-3</v>
      </c>
      <c r="DH13">
        <f t="shared" ca="1" si="34"/>
        <v>3.1469614266314481</v>
      </c>
      <c r="DI13">
        <f t="shared" ca="1" si="35"/>
        <v>75.293704447037939</v>
      </c>
      <c r="DJ13">
        <f ca="1">(DG13*中間層!$C$3+DH13)*中間層!$C$3+DI13</f>
        <v>300.82076147497634</v>
      </c>
      <c r="DK13">
        <f t="shared" si="78"/>
        <v>2</v>
      </c>
      <c r="DL13" s="3" t="s">
        <v>13</v>
      </c>
      <c r="DM13" s="2" t="s">
        <v>30</v>
      </c>
      <c r="DN13">
        <f ca="1">OFFSET(CW11,DN11,0)</f>
        <v>0.1</v>
      </c>
      <c r="DO13" s="3" t="s">
        <v>13</v>
      </c>
      <c r="DP13">
        <v>2</v>
      </c>
      <c r="DQ13" s="7">
        <v>0.04</v>
      </c>
      <c r="DR13">
        <v>204.73211003872908</v>
      </c>
      <c r="DS13">
        <v>285.49705040305116</v>
      </c>
      <c r="DT13">
        <v>322.93794888266143</v>
      </c>
      <c r="DU13">
        <v>337.39123223721003</v>
      </c>
      <c r="DV13">
        <v>333.69589982092396</v>
      </c>
      <c r="DW13">
        <v>312.78210908535925</v>
      </c>
      <c r="DX13">
        <f t="shared" ca="1" si="36"/>
        <v>204.73211003872908</v>
      </c>
      <c r="DY13">
        <f t="shared" ca="1" si="37"/>
        <v>285.49705040305116</v>
      </c>
      <c r="DZ13">
        <f t="shared" ca="1" si="38"/>
        <v>322.93794888266143</v>
      </c>
      <c r="EA13">
        <f t="shared" ca="1" si="39"/>
        <v>-8.6648083769423675E-3</v>
      </c>
      <c r="EB13">
        <f t="shared" ca="1" si="40"/>
        <v>2.915020063827797</v>
      </c>
      <c r="EC13">
        <f t="shared" ca="1" si="41"/>
        <v>80.643127789695086</v>
      </c>
      <c r="ED13">
        <f ca="1">(EA13*中間層!$C$3+EB13)*中間層!$C$3+EC13</f>
        <v>285.49705040305111</v>
      </c>
      <c r="EE13">
        <f t="shared" si="79"/>
        <v>2</v>
      </c>
      <c r="EF13" s="3" t="s">
        <v>13</v>
      </c>
      <c r="EG13" s="2" t="s">
        <v>30</v>
      </c>
      <c r="EH13">
        <f ca="1">OFFSET(DQ11,EH11,0)</f>
        <v>0.1</v>
      </c>
      <c r="EI13" s="3" t="s">
        <v>13</v>
      </c>
      <c r="EJ13">
        <v>2</v>
      </c>
      <c r="EK13" s="7">
        <v>0.04</v>
      </c>
      <c r="EL13">
        <v>197.87644169050046</v>
      </c>
      <c r="EM13">
        <v>267.88629022121182</v>
      </c>
      <c r="EN13">
        <v>296.2857810108556</v>
      </c>
      <c r="EO13">
        <v>302.70824639976553</v>
      </c>
      <c r="EP13">
        <v>289.22657678707469</v>
      </c>
      <c r="EQ13">
        <v>249.15396905207038</v>
      </c>
      <c r="ER13">
        <f t="shared" ca="1" si="42"/>
        <v>197.87644169050046</v>
      </c>
      <c r="ES13">
        <f t="shared" ca="1" si="43"/>
        <v>267.88629022121182</v>
      </c>
      <c r="ET13">
        <f t="shared" ca="1" si="44"/>
        <v>296.2857810108556</v>
      </c>
      <c r="EU13">
        <f t="shared" ca="1" si="45"/>
        <v>-8.3220715482135062E-3</v>
      </c>
      <c r="EV13">
        <f t="shared" ca="1" si="46"/>
        <v>2.6485077028462554</v>
      </c>
      <c r="EW13">
        <f t="shared" ca="1" si="47"/>
        <v>86.256235418721616</v>
      </c>
      <c r="EX13">
        <f ca="1">(EU13*中間層!$C$3+EV13)*中間層!$C$3+EW13</f>
        <v>267.88629022121211</v>
      </c>
      <c r="EY13">
        <f t="shared" si="80"/>
        <v>2</v>
      </c>
      <c r="EZ13" s="3" t="s">
        <v>13</v>
      </c>
      <c r="FA13" s="2" t="s">
        <v>30</v>
      </c>
      <c r="FB13">
        <f ca="1">OFFSET(EK11,FB11,0)</f>
        <v>0.1</v>
      </c>
      <c r="FC13" s="3" t="s">
        <v>13</v>
      </c>
      <c r="FD13">
        <v>2</v>
      </c>
      <c r="FE13" s="7">
        <v>0.04</v>
      </c>
      <c r="FF13">
        <v>189.29293779018292</v>
      </c>
      <c r="FG13">
        <v>247.26764536701145</v>
      </c>
      <c r="FH13">
        <v>266.57165103247189</v>
      </c>
      <c r="FI13">
        <v>262.3929256066499</v>
      </c>
      <c r="FJ13">
        <v>232.66175456936247</v>
      </c>
      <c r="FK13">
        <v>330.64587260946666</v>
      </c>
      <c r="FL13">
        <f t="shared" ca="1" si="48"/>
        <v>189.29293779018292</v>
      </c>
      <c r="FM13">
        <f t="shared" ca="1" si="49"/>
        <v>247.26764536701145</v>
      </c>
      <c r="FN13">
        <f t="shared" ca="1" si="50"/>
        <v>266.57165103247189</v>
      </c>
      <c r="FO13">
        <f t="shared" ca="1" si="51"/>
        <v>-7.7341403822736247E-3</v>
      </c>
      <c r="FP13">
        <f t="shared" ca="1" si="52"/>
        <v>2.3196152088776136</v>
      </c>
      <c r="FQ13">
        <f t="shared" ca="1" si="53"/>
        <v>92.647528301986341</v>
      </c>
      <c r="FR13">
        <f ca="1">(FO13*中間層!$C$3+FP13)*中間層!$C$3+FQ13</f>
        <v>247.26764536701145</v>
      </c>
      <c r="FS13">
        <f t="shared" si="81"/>
        <v>2</v>
      </c>
      <c r="FT13" s="3" t="s">
        <v>13</v>
      </c>
      <c r="FU13" s="2" t="s">
        <v>30</v>
      </c>
      <c r="FV13">
        <f ca="1">OFFSET(FE11,FV11,0)</f>
        <v>0.1</v>
      </c>
      <c r="FW13" s="3" t="s">
        <v>13</v>
      </c>
      <c r="FX13">
        <v>2</v>
      </c>
      <c r="FY13" s="7">
        <v>0.04</v>
      </c>
      <c r="FZ13">
        <v>178.59342883320059</v>
      </c>
      <c r="GA13">
        <v>223.31881490874792</v>
      </c>
      <c r="GB13">
        <v>231.83730587131177</v>
      </c>
      <c r="GC13">
        <v>373.60351177909649</v>
      </c>
      <c r="GD13">
        <v>232.66175456936247</v>
      </c>
      <c r="GE13">
        <v>249.15396905207038</v>
      </c>
      <c r="GF13">
        <f t="shared" ca="1" si="54"/>
        <v>178.59342883320059</v>
      </c>
      <c r="GG13">
        <f t="shared" ca="1" si="55"/>
        <v>223.31881490874792</v>
      </c>
      <c r="GH13">
        <f t="shared" ca="1" si="56"/>
        <v>231.83730587131177</v>
      </c>
      <c r="GI13">
        <f t="shared" ca="1" si="57"/>
        <v>-7.2413790225966954E-3</v>
      </c>
      <c r="GJ13">
        <f t="shared" ca="1" si="58"/>
        <v>1.9807145749004513</v>
      </c>
      <c r="GK13">
        <f t="shared" ca="1" si="59"/>
        <v>97.661147644669825</v>
      </c>
      <c r="GL13">
        <f ca="1">(GI13*中間層!$C$3+GJ13)*中間層!$C$3+GK13</f>
        <v>223.31881490874798</v>
      </c>
      <c r="GM13">
        <f t="shared" si="82"/>
        <v>2</v>
      </c>
      <c r="GN13" s="3" t="s">
        <v>13</v>
      </c>
      <c r="GO13" s="2" t="s">
        <v>30</v>
      </c>
      <c r="GP13">
        <f ca="1">OFFSET(FY11,GP11,0)</f>
        <v>0.1</v>
      </c>
      <c r="GQ13" s="3" t="s">
        <v>13</v>
      </c>
      <c r="GR13">
        <v>2</v>
      </c>
      <c r="GS13" s="7">
        <v>0.04</v>
      </c>
      <c r="GT13">
        <v>164.60950659031559</v>
      </c>
      <c r="GU13">
        <v>195.30974492370146</v>
      </c>
      <c r="GV13">
        <v>189.20863212192714</v>
      </c>
      <c r="GW13">
        <v>373.60351177909649</v>
      </c>
      <c r="GX13">
        <v>232.66175456936247</v>
      </c>
      <c r="GY13">
        <v>249.15396905207038</v>
      </c>
      <c r="GZ13">
        <f t="shared" ca="1" si="60"/>
        <v>164.60950659031559</v>
      </c>
      <c r="HA13">
        <f t="shared" ca="1" si="61"/>
        <v>195.30974492370146</v>
      </c>
      <c r="HB13">
        <f t="shared" ca="1" si="62"/>
        <v>189.20863212192714</v>
      </c>
      <c r="HC13">
        <f t="shared" ca="1" si="63"/>
        <v>-7.3602702270320446E-3</v>
      </c>
      <c r="HD13">
        <f t="shared" ca="1" si="64"/>
        <v>1.7180453007225229</v>
      </c>
      <c r="HE13">
        <f t="shared" ca="1" si="65"/>
        <v>97.107917121769304</v>
      </c>
      <c r="HF13">
        <f ca="1">(HC13*中間層!$C$3+HD13)*中間層!$C$3+HE13</f>
        <v>195.30974492370115</v>
      </c>
      <c r="HG13">
        <f t="shared" si="83"/>
        <v>2</v>
      </c>
      <c r="HH13" s="3" t="s">
        <v>13</v>
      </c>
      <c r="HI13" s="2" t="s">
        <v>30</v>
      </c>
      <c r="HJ13">
        <f ca="1">OFFSET(GS11,HJ11,0)</f>
        <v>0.1</v>
      </c>
      <c r="HK13" s="3" t="s">
        <v>13</v>
      </c>
      <c r="HL13">
        <v>2</v>
      </c>
      <c r="HM13" s="7">
        <v>0.04</v>
      </c>
      <c r="HN13">
        <v>146.28773453681185</v>
      </c>
      <c r="HO13">
        <v>160.22480522697646</v>
      </c>
      <c r="HP13">
        <v>189.20863212192714</v>
      </c>
      <c r="HQ13">
        <v>373.60351177909649</v>
      </c>
      <c r="HR13">
        <v>232.66175456936247</v>
      </c>
      <c r="HS13">
        <v>249.15396905207038</v>
      </c>
      <c r="HT13">
        <f t="shared" ca="1" si="66"/>
        <v>146.28773453681185</v>
      </c>
      <c r="HU13">
        <f t="shared" ca="1" si="67"/>
        <v>160.22480522697646</v>
      </c>
      <c r="HV13">
        <f t="shared" ca="1" si="68"/>
        <v>189.20863212192714</v>
      </c>
      <c r="HW13">
        <f t="shared" ca="1" si="69"/>
        <v>3.0093512409572142E-3</v>
      </c>
      <c r="HX13">
        <f t="shared" ca="1" si="70"/>
        <v>-0.17266127234029024</v>
      </c>
      <c r="HY13">
        <f t="shared" ca="1" si="71"/>
        <v>147.39742005143333</v>
      </c>
      <c r="HZ13">
        <f ca="1">(HW13*中間層!$C$3+HX13)*中間層!$C$3+HY13</f>
        <v>160.22480522697646</v>
      </c>
      <c r="IA13">
        <f t="shared" si="84"/>
        <v>2</v>
      </c>
      <c r="IB13" s="3" t="s">
        <v>13</v>
      </c>
      <c r="IC13" s="2" t="s">
        <v>30</v>
      </c>
      <c r="ID13">
        <f ca="1">OFFSET(HM11,ID11,0)</f>
        <v>0.1</v>
      </c>
      <c r="IE13" s="3" t="s">
        <v>13</v>
      </c>
    </row>
    <row r="14" spans="1:239" x14ac:dyDescent="0.25">
      <c r="A14">
        <f t="shared" si="72"/>
        <v>3</v>
      </c>
      <c r="B14" s="7">
        <v>0.05</v>
      </c>
      <c r="C14">
        <v>203.9501125662199</v>
      </c>
      <c r="D14">
        <v>345.05915443563595</v>
      </c>
      <c r="E14">
        <v>459.54689818457382</v>
      </c>
      <c r="F14">
        <v>551.12188398455612</v>
      </c>
      <c r="G14">
        <v>621.26942338781089</v>
      </c>
      <c r="H14">
        <v>675.05231483638352</v>
      </c>
      <c r="I14">
        <f t="shared" ca="1" si="0"/>
        <v>203.9501125662199</v>
      </c>
      <c r="J14">
        <f t="shared" ca="1" si="1"/>
        <v>345.05915443563595</v>
      </c>
      <c r="K14">
        <f t="shared" ca="1" si="2"/>
        <v>459.54689818457382</v>
      </c>
      <c r="L14">
        <f t="shared" ca="1" si="3"/>
        <v>-5.3242596240956333E-3</v>
      </c>
      <c r="M14">
        <f t="shared" ca="1" si="4"/>
        <v>3.620819781002667</v>
      </c>
      <c r="N14">
        <f t="shared" ca="1" si="5"/>
        <v>36.219772576325745</v>
      </c>
      <c r="O14">
        <f ca="1">(L14*中間層!$C$3+M14)*中間層!$C$3+N14</f>
        <v>345.05915443563606</v>
      </c>
      <c r="P14">
        <f t="shared" si="73"/>
        <v>3</v>
      </c>
      <c r="Q14" s="3" t="s">
        <v>13</v>
      </c>
      <c r="R14" s="2" t="s">
        <v>31</v>
      </c>
      <c r="S14">
        <f ca="1">OFFSET(B11,S11+1,0)</f>
        <v>0.11</v>
      </c>
      <c r="T14" s="3" t="s">
        <v>13</v>
      </c>
      <c r="U14">
        <v>3</v>
      </c>
      <c r="V14" s="7">
        <v>0.05</v>
      </c>
      <c r="W14">
        <v>201.94774838373615</v>
      </c>
      <c r="X14">
        <v>333.49904361987456</v>
      </c>
      <c r="Y14">
        <v>434.01991576694786</v>
      </c>
      <c r="Z14">
        <v>507.61685598161586</v>
      </c>
      <c r="AA14">
        <v>548.36672777526678</v>
      </c>
      <c r="AB14">
        <v>599.20220539293859</v>
      </c>
      <c r="AC14">
        <f t="shared" ca="1" si="6"/>
        <v>201.94774838373615</v>
      </c>
      <c r="AD14">
        <f t="shared" ca="1" si="7"/>
        <v>333.49904361987456</v>
      </c>
      <c r="AE14">
        <f t="shared" ca="1" si="8"/>
        <v>434.01991576694786</v>
      </c>
      <c r="AF14">
        <f t="shared" ca="1" si="9"/>
        <v>-6.2060846178130158E-3</v>
      </c>
      <c r="AG14">
        <f t="shared" ca="1" si="10"/>
        <v>3.5619385973947209</v>
      </c>
      <c r="AH14">
        <f t="shared" ca="1" si="11"/>
        <v>39.366030058532537</v>
      </c>
      <c r="AI14">
        <f ca="1">(AF14*中間層!$C$3+AG14)*中間層!$C$3+AH14</f>
        <v>333.4990436198745</v>
      </c>
      <c r="AJ14">
        <f t="shared" si="74"/>
        <v>3</v>
      </c>
      <c r="AK14" s="3" t="s">
        <v>13</v>
      </c>
      <c r="AL14" s="2" t="s">
        <v>31</v>
      </c>
      <c r="AM14">
        <f ca="1">OFFSET(V11,AM11+1,0)</f>
        <v>0.11</v>
      </c>
      <c r="AN14">
        <v>3</v>
      </c>
      <c r="AO14" s="7">
        <v>0.05</v>
      </c>
      <c r="AP14">
        <v>198.05639800124794</v>
      </c>
      <c r="AQ14">
        <v>317.57380508152494</v>
      </c>
      <c r="AR14">
        <v>400.11979198368209</v>
      </c>
      <c r="AS14">
        <v>455.37067720352138</v>
      </c>
      <c r="AT14">
        <v>491.49036733878955</v>
      </c>
      <c r="AU14">
        <v>513.90664733505673</v>
      </c>
      <c r="AV14">
        <f t="shared" ca="1" si="12"/>
        <v>198.05639800124794</v>
      </c>
      <c r="AW14">
        <f t="shared" ca="1" si="13"/>
        <v>317.57380508152494</v>
      </c>
      <c r="AX14">
        <f t="shared" ca="1" si="14"/>
        <v>400.11979198368209</v>
      </c>
      <c r="AY14">
        <f t="shared" ca="1" si="15"/>
        <v>-7.3942840356239761E-3</v>
      </c>
      <c r="AZ14">
        <f t="shared" ca="1" si="16"/>
        <v>3.4994907469491343</v>
      </c>
      <c r="BA14">
        <f t="shared" ca="1" si="17"/>
        <v>41.567570742851018</v>
      </c>
      <c r="BB14">
        <f ca="1">(AY14*中間層!$C$3+AZ14)*中間層!$C$3+BA14</f>
        <v>317.57380508152471</v>
      </c>
      <c r="BC14">
        <f t="shared" si="75"/>
        <v>3</v>
      </c>
      <c r="BD14" s="3" t="s">
        <v>13</v>
      </c>
      <c r="BE14" s="2" t="s">
        <v>31</v>
      </c>
      <c r="BF14">
        <f ca="1">OFFSET(AO11,BF11+1,0)</f>
        <v>0.11</v>
      </c>
      <c r="BG14" s="3" t="s">
        <v>13</v>
      </c>
      <c r="BH14">
        <v>3</v>
      </c>
      <c r="BI14" s="7">
        <v>0.05</v>
      </c>
      <c r="BJ14">
        <v>195.22365809691965</v>
      </c>
      <c r="BK14">
        <v>305.99268995509033</v>
      </c>
      <c r="BL14">
        <v>377.20497881896392</v>
      </c>
      <c r="BM14">
        <v>421.96817847009766</v>
      </c>
      <c r="BN14">
        <v>448.62160127027039</v>
      </c>
      <c r="BO14">
        <v>462.85915411148665</v>
      </c>
      <c r="BP14">
        <f t="shared" ca="1" si="18"/>
        <v>195.22365809691965</v>
      </c>
      <c r="BQ14">
        <f t="shared" ca="1" si="19"/>
        <v>305.99268995509033</v>
      </c>
      <c r="BR14">
        <f t="shared" ca="1" si="20"/>
        <v>377.20497881896392</v>
      </c>
      <c r="BS14">
        <f t="shared" ca="1" si="21"/>
        <v>-7.9113485988594034E-3</v>
      </c>
      <c r="BT14">
        <f t="shared" ca="1" si="22"/>
        <v>3.4020829269923252</v>
      </c>
      <c r="BU14">
        <f t="shared" ca="1" si="23"/>
        <v>44.897883244451883</v>
      </c>
      <c r="BV14">
        <f ca="1">(BS14*中間層!$C$3+BT14)*中間層!$C$3+BU14</f>
        <v>305.99268995509038</v>
      </c>
      <c r="BW14">
        <f t="shared" si="76"/>
        <v>3</v>
      </c>
      <c r="BX14" s="3" t="s">
        <v>13</v>
      </c>
      <c r="BY14" s="2" t="s">
        <v>31</v>
      </c>
      <c r="BZ14">
        <f ca="1">OFFSET(BI11,BZ11+1,0)</f>
        <v>0.11</v>
      </c>
      <c r="CA14" s="3" t="s">
        <v>13</v>
      </c>
      <c r="CB14">
        <v>3</v>
      </c>
      <c r="CC14" s="7">
        <v>0.05</v>
      </c>
      <c r="CD14">
        <v>191.19243914117152</v>
      </c>
      <c r="CE14">
        <v>290.59007683532735</v>
      </c>
      <c r="CF14">
        <v>349.0987421199506</v>
      </c>
      <c r="CG14">
        <v>382.19445115696448</v>
      </c>
      <c r="CH14">
        <v>398.3361955030897</v>
      </c>
      <c r="CI14">
        <v>402.78985742592323</v>
      </c>
      <c r="CJ14">
        <f t="shared" ca="1" si="24"/>
        <v>191.19243914117152</v>
      </c>
      <c r="CK14">
        <f t="shared" ca="1" si="25"/>
        <v>290.59007683532735</v>
      </c>
      <c r="CL14">
        <f t="shared" ca="1" si="26"/>
        <v>349.0987421199506</v>
      </c>
      <c r="CM14">
        <f t="shared" ca="1" si="27"/>
        <v>-8.1777944819065168E-3</v>
      </c>
      <c r="CN14">
        <f t="shared" ca="1" si="28"/>
        <v>3.2146219261690954</v>
      </c>
      <c r="CO14">
        <f t="shared" ca="1" si="29"/>
        <v>50.905829037483215</v>
      </c>
      <c r="CP14">
        <f ca="1">(CM14*中間層!$C$3+CN14)*中間層!$C$3+CO14</f>
        <v>290.59007683532764</v>
      </c>
      <c r="CQ14">
        <f t="shared" si="77"/>
        <v>3</v>
      </c>
      <c r="CR14" s="3" t="s">
        <v>13</v>
      </c>
      <c r="CS14" s="2" t="s">
        <v>31</v>
      </c>
      <c r="CT14">
        <f ca="1">OFFSET(CC11,CT11+1,0)</f>
        <v>0.11</v>
      </c>
      <c r="CU14" s="3" t="s">
        <v>13</v>
      </c>
      <c r="CV14">
        <v>3</v>
      </c>
      <c r="CW14" s="7">
        <v>0.05</v>
      </c>
      <c r="CX14">
        <v>185.37980096686192</v>
      </c>
      <c r="CY14">
        <v>269.99999210508867</v>
      </c>
      <c r="CZ14">
        <v>314.03668997125385</v>
      </c>
      <c r="DA14">
        <v>334.35707548154005</v>
      </c>
      <c r="DB14">
        <v>339.39334535414037</v>
      </c>
      <c r="DC14">
        <v>329.20858319055105</v>
      </c>
      <c r="DD14">
        <f t="shared" ca="1" si="30"/>
        <v>185.37980096686192</v>
      </c>
      <c r="DE14">
        <f t="shared" ca="1" si="31"/>
        <v>269.99999210508867</v>
      </c>
      <c r="DF14">
        <f t="shared" ca="1" si="32"/>
        <v>314.03668997125385</v>
      </c>
      <c r="DG14">
        <f t="shared" ca="1" si="33"/>
        <v>-8.1166986544123146E-3</v>
      </c>
      <c r="DH14">
        <f t="shared" ca="1" si="34"/>
        <v>2.909908620926382</v>
      </c>
      <c r="DI14">
        <f t="shared" ca="1" si="35"/>
        <v>60.176116556573447</v>
      </c>
      <c r="DJ14">
        <f ca="1">(DG14*中間層!$C$3+DH14)*中間層!$C$3+DI14</f>
        <v>269.9999921050885</v>
      </c>
      <c r="DK14">
        <f t="shared" si="78"/>
        <v>3</v>
      </c>
      <c r="DL14" s="3" t="s">
        <v>13</v>
      </c>
      <c r="DM14" s="2" t="s">
        <v>31</v>
      </c>
      <c r="DN14">
        <f ca="1">OFFSET(CW11,DN11+1,0)</f>
        <v>0.11</v>
      </c>
      <c r="DO14" s="3" t="s">
        <v>13</v>
      </c>
      <c r="DP14">
        <v>3</v>
      </c>
      <c r="DQ14" s="7">
        <v>0.05</v>
      </c>
      <c r="DR14">
        <v>181.30816816823392</v>
      </c>
      <c r="DS14">
        <v>257.19616873142388</v>
      </c>
      <c r="DT14">
        <v>293.24921897933041</v>
      </c>
      <c r="DU14">
        <v>307.11517744288517</v>
      </c>
      <c r="DV14">
        <v>303.82786685186625</v>
      </c>
      <c r="DW14">
        <v>283.44850755482366</v>
      </c>
      <c r="DX14">
        <f t="shared" ca="1" si="36"/>
        <v>181.30816816823392</v>
      </c>
      <c r="DY14">
        <f t="shared" ca="1" si="37"/>
        <v>257.19616873142388</v>
      </c>
      <c r="DZ14">
        <f t="shared" ca="1" si="38"/>
        <v>293.24921897933041</v>
      </c>
      <c r="EA14">
        <f t="shared" ca="1" si="39"/>
        <v>-7.9669900630566851E-3</v>
      </c>
      <c r="EB14">
        <f t="shared" ca="1" si="40"/>
        <v>2.7128085207223025</v>
      </c>
      <c r="EC14">
        <f t="shared" ca="1" si="41"/>
        <v>65.585217289760536</v>
      </c>
      <c r="ED14">
        <f ca="1">(EA14*中間層!$C$3+EB14)*中間層!$C$3+EC14</f>
        <v>257.19616873142394</v>
      </c>
      <c r="EE14">
        <f t="shared" si="79"/>
        <v>3</v>
      </c>
      <c r="EF14" s="3" t="s">
        <v>13</v>
      </c>
      <c r="EG14" s="2" t="s">
        <v>31</v>
      </c>
      <c r="EH14">
        <f ca="1">OFFSET(DQ11,EH11+1,0)</f>
        <v>0.11</v>
      </c>
      <c r="EI14" s="3" t="s">
        <v>13</v>
      </c>
      <c r="EJ14">
        <v>3</v>
      </c>
      <c r="EK14" s="7">
        <v>0.05</v>
      </c>
      <c r="EL14">
        <v>176.05206010928816</v>
      </c>
      <c r="EM14">
        <v>242.14225257911926</v>
      </c>
      <c r="EN14">
        <v>269.70166814087077</v>
      </c>
      <c r="EO14">
        <v>275.78581448334995</v>
      </c>
      <c r="EP14">
        <v>262.77812162691868</v>
      </c>
      <c r="EQ14">
        <v>224.31303389883738</v>
      </c>
      <c r="ER14">
        <f t="shared" ca="1" si="42"/>
        <v>176.05206010928816</v>
      </c>
      <c r="ES14">
        <f t="shared" ca="1" si="43"/>
        <v>242.14225257911926</v>
      </c>
      <c r="ET14">
        <f t="shared" ca="1" si="44"/>
        <v>269.70166814087077</v>
      </c>
      <c r="EU14">
        <f t="shared" ca="1" si="45"/>
        <v>-7.7061553816159213E-3</v>
      </c>
      <c r="EV14">
        <f t="shared" ca="1" si="46"/>
        <v>2.4777271566390091</v>
      </c>
      <c r="EW14">
        <f t="shared" ca="1" si="47"/>
        <v>71.431090731377537</v>
      </c>
      <c r="EX14">
        <f ca="1">(EU14*中間層!$C$3+EV14)*中間層!$C$3+EW14</f>
        <v>242.14225257911926</v>
      </c>
      <c r="EY14">
        <f t="shared" si="80"/>
        <v>3</v>
      </c>
      <c r="EZ14" s="3" t="s">
        <v>13</v>
      </c>
      <c r="FA14" s="2" t="s">
        <v>31</v>
      </c>
      <c r="FB14">
        <f ca="1">OFFSET(EK11,FB11+1,0)</f>
        <v>0.11</v>
      </c>
      <c r="FC14" s="3" t="s">
        <v>13</v>
      </c>
      <c r="FD14">
        <v>3</v>
      </c>
      <c r="FE14" s="7">
        <v>0.05</v>
      </c>
      <c r="FF14">
        <v>169.31515864340298</v>
      </c>
      <c r="FG14">
        <v>224.47524332421892</v>
      </c>
      <c r="FH14">
        <v>243.06923711695339</v>
      </c>
      <c r="FI14">
        <v>239.10128513913577</v>
      </c>
      <c r="FJ14">
        <v>210.3493391976217</v>
      </c>
      <c r="FK14">
        <v>305.80493745623369</v>
      </c>
      <c r="FL14">
        <f t="shared" ca="1" si="48"/>
        <v>169.31515864340298</v>
      </c>
      <c r="FM14">
        <f t="shared" ca="1" si="49"/>
        <v>224.47524332421892</v>
      </c>
      <c r="FN14">
        <f t="shared" ca="1" si="50"/>
        <v>243.06923711695339</v>
      </c>
      <c r="FO14">
        <f t="shared" ca="1" si="51"/>
        <v>-7.3132181776163051E-3</v>
      </c>
      <c r="FP14">
        <f t="shared" ca="1" si="52"/>
        <v>2.200184420258763</v>
      </c>
      <c r="FQ14">
        <f t="shared" ca="1" si="53"/>
        <v>77.58898307450545</v>
      </c>
      <c r="FR14">
        <f ca="1">(FO14*中間層!$C$3+FP14)*中間層!$C$3+FQ14</f>
        <v>224.4752433242187</v>
      </c>
      <c r="FS14">
        <f t="shared" si="81"/>
        <v>3</v>
      </c>
      <c r="FT14" s="3" t="s">
        <v>13</v>
      </c>
      <c r="FU14" s="2" t="s">
        <v>31</v>
      </c>
      <c r="FV14">
        <f ca="1">OFFSET(FE11,FV11+1,0)</f>
        <v>0.11</v>
      </c>
      <c r="FW14" s="3" t="s">
        <v>13</v>
      </c>
      <c r="FX14">
        <v>3</v>
      </c>
      <c r="FY14" s="7">
        <v>0.05</v>
      </c>
      <c r="FZ14">
        <v>160.51695153732408</v>
      </c>
      <c r="GA14">
        <v>203.49067388838969</v>
      </c>
      <c r="GB14">
        <v>211.73564880202895</v>
      </c>
      <c r="GC14">
        <v>350.31187131158367</v>
      </c>
      <c r="GD14">
        <v>210.3493391976217</v>
      </c>
      <c r="GE14">
        <v>224.31303389883738</v>
      </c>
      <c r="GF14">
        <f t="shared" ca="1" si="54"/>
        <v>160.51695153732408</v>
      </c>
      <c r="GG14">
        <f t="shared" ca="1" si="55"/>
        <v>203.49067388838969</v>
      </c>
      <c r="GH14">
        <f t="shared" ca="1" si="56"/>
        <v>211.73564880202895</v>
      </c>
      <c r="GI14">
        <f t="shared" ca="1" si="57"/>
        <v>-6.9457494874852711E-3</v>
      </c>
      <c r="GJ14">
        <f t="shared" ca="1" si="58"/>
        <v>1.9013368701441034</v>
      </c>
      <c r="GK14">
        <f t="shared" ca="1" si="59"/>
        <v>82.814481748832051</v>
      </c>
      <c r="GL14">
        <f ca="1">(GI14*中間層!$C$3+GJ14)*中間層!$C$3+GK14</f>
        <v>203.49067388838967</v>
      </c>
      <c r="GM14">
        <f t="shared" si="82"/>
        <v>3</v>
      </c>
      <c r="GN14" s="3" t="s">
        <v>13</v>
      </c>
      <c r="GO14" s="2" t="s">
        <v>31</v>
      </c>
      <c r="GP14">
        <f ca="1">OFFSET(FY11,GP11+1,0)</f>
        <v>0.11</v>
      </c>
      <c r="GQ14" s="3" t="s">
        <v>13</v>
      </c>
      <c r="GR14">
        <v>3</v>
      </c>
      <c r="GS14" s="7">
        <v>0.05</v>
      </c>
      <c r="GT14">
        <v>148.95068919084417</v>
      </c>
      <c r="GU14">
        <v>178.41486817008445</v>
      </c>
      <c r="GV14">
        <v>172.71875209368437</v>
      </c>
      <c r="GW14">
        <v>350.31187131158367</v>
      </c>
      <c r="GX14">
        <v>210.3493391976217</v>
      </c>
      <c r="GY14">
        <v>224.31303389883738</v>
      </c>
      <c r="GZ14">
        <f t="shared" ca="1" si="60"/>
        <v>148.95068919084417</v>
      </c>
      <c r="HA14">
        <f t="shared" ca="1" si="61"/>
        <v>178.41486817008445</v>
      </c>
      <c r="HB14">
        <f t="shared" ca="1" si="62"/>
        <v>172.71875209368437</v>
      </c>
      <c r="HC14">
        <f t="shared" ca="1" si="63"/>
        <v>-7.0320590111280692E-3</v>
      </c>
      <c r="HD14">
        <f t="shared" ca="1" si="64"/>
        <v>1.6440924312540159</v>
      </c>
      <c r="HE14">
        <f t="shared" ca="1" si="65"/>
        <v>84.326215155963425</v>
      </c>
      <c r="HF14">
        <f ca="1">(HC14*中間層!$C$3+HD14)*中間層!$C$3+HE14</f>
        <v>178.41486817008433</v>
      </c>
      <c r="HG14">
        <f t="shared" si="83"/>
        <v>3</v>
      </c>
      <c r="HH14" s="3" t="s">
        <v>13</v>
      </c>
      <c r="HI14" s="2" t="s">
        <v>31</v>
      </c>
      <c r="HJ14">
        <f ca="1">OFFSET(GS11,HJ11+1,0)</f>
        <v>0.11</v>
      </c>
      <c r="HK14" s="3" t="s">
        <v>13</v>
      </c>
      <c r="HL14">
        <v>3</v>
      </c>
      <c r="HM14" s="7">
        <v>0.05</v>
      </c>
      <c r="HN14">
        <v>133.31696206510429</v>
      </c>
      <c r="HO14">
        <v>146.8388323225397</v>
      </c>
      <c r="HP14">
        <v>172.71875209368437</v>
      </c>
      <c r="HQ14">
        <v>350.31187131158367</v>
      </c>
      <c r="HR14">
        <v>210.3493391976217</v>
      </c>
      <c r="HS14">
        <v>224.31303389883738</v>
      </c>
      <c r="HT14">
        <f t="shared" ca="1" si="66"/>
        <v>133.31696206510429</v>
      </c>
      <c r="HU14">
        <f t="shared" ca="1" si="67"/>
        <v>146.8388323225397</v>
      </c>
      <c r="HV14">
        <f t="shared" ca="1" si="68"/>
        <v>172.71875209368437</v>
      </c>
      <c r="HW14">
        <f t="shared" ca="1" si="69"/>
        <v>2.4716099027418496E-3</v>
      </c>
      <c r="HX14">
        <f t="shared" ca="1" si="70"/>
        <v>-0.10030408026256948</v>
      </c>
      <c r="HY14">
        <f t="shared" ca="1" si="71"/>
        <v>132.15314132137811</v>
      </c>
      <c r="HZ14">
        <f ca="1">(HW14*中間層!$C$3+HX14)*中間層!$C$3+HY14</f>
        <v>146.83883232253967</v>
      </c>
      <c r="IA14">
        <f t="shared" si="84"/>
        <v>3</v>
      </c>
      <c r="IB14" s="3" t="s">
        <v>13</v>
      </c>
      <c r="IC14" s="2" t="s">
        <v>31</v>
      </c>
      <c r="ID14">
        <f ca="1">OFFSET(HM11,ID11+1,0)</f>
        <v>0.11</v>
      </c>
      <c r="IE14" s="3" t="s">
        <v>13</v>
      </c>
    </row>
    <row r="15" spans="1:239" x14ac:dyDescent="0.25">
      <c r="A15">
        <f t="shared" si="72"/>
        <v>4</v>
      </c>
      <c r="B15" s="7">
        <v>0.06</v>
      </c>
      <c r="C15">
        <v>181.35457733484228</v>
      </c>
      <c r="D15">
        <v>308.46544611566947</v>
      </c>
      <c r="E15">
        <v>412.90059960383849</v>
      </c>
      <c r="F15">
        <v>494.50143415145999</v>
      </c>
      <c r="G15">
        <v>559.17455338180093</v>
      </c>
      <c r="H15">
        <v>609.04529424558018</v>
      </c>
      <c r="I15">
        <f t="shared" ca="1" si="0"/>
        <v>181.35457733484228</v>
      </c>
      <c r="J15">
        <f t="shared" ca="1" si="1"/>
        <v>308.46544611566947</v>
      </c>
      <c r="K15">
        <f t="shared" ca="1" si="2"/>
        <v>412.90059960383849</v>
      </c>
      <c r="L15">
        <f t="shared" ca="1" si="3"/>
        <v>-4.5351430585316268E-3</v>
      </c>
      <c r="M15">
        <f t="shared" ca="1" si="4"/>
        <v>3.2224888343962896</v>
      </c>
      <c r="N15">
        <f t="shared" ca="1" si="5"/>
        <v>31.56799326135701</v>
      </c>
      <c r="O15">
        <f ca="1">(L15*中間層!$C$3+M15)*中間層!$C$3+N15</f>
        <v>308.46544611566969</v>
      </c>
      <c r="P15">
        <f t="shared" si="73"/>
        <v>4</v>
      </c>
      <c r="Q15" s="3" t="s">
        <v>13</v>
      </c>
      <c r="R15" s="2" t="s">
        <v>32</v>
      </c>
      <c r="S15">
        <f ca="1">OFFSET(O11,$S$11-1,0)</f>
        <v>230.4398591888413</v>
      </c>
      <c r="T15" s="3" t="s">
        <v>13</v>
      </c>
      <c r="U15">
        <v>4</v>
      </c>
      <c r="V15" s="7">
        <v>0.06</v>
      </c>
      <c r="W15">
        <v>179.59209255628718</v>
      </c>
      <c r="X15">
        <v>299.44144785317133</v>
      </c>
      <c r="Y15">
        <v>389.8677919875862</v>
      </c>
      <c r="Z15">
        <v>457.2112815761019</v>
      </c>
      <c r="AA15">
        <v>495.14255348440088</v>
      </c>
      <c r="AB15">
        <v>542.31083259773243</v>
      </c>
      <c r="AC15">
        <f t="shared" ca="1" si="6"/>
        <v>179.59209255628718</v>
      </c>
      <c r="AD15">
        <f t="shared" ca="1" si="7"/>
        <v>299.44144785317133</v>
      </c>
      <c r="AE15">
        <f t="shared" ca="1" si="8"/>
        <v>389.8677919875862</v>
      </c>
      <c r="AF15">
        <f t="shared" ca="1" si="9"/>
        <v>-5.884602232493868E-3</v>
      </c>
      <c r="AG15">
        <f t="shared" ca="1" si="10"/>
        <v>3.2796774408117617</v>
      </c>
      <c r="AH15">
        <f t="shared" ca="1" si="11"/>
        <v>30.319726096933454</v>
      </c>
      <c r="AI15">
        <f ca="1">(AF15*中間層!$C$3+AG15)*中間層!$C$3+AH15</f>
        <v>299.44144785317093</v>
      </c>
      <c r="AJ15">
        <f t="shared" si="74"/>
        <v>4</v>
      </c>
      <c r="AK15" s="3" t="s">
        <v>13</v>
      </c>
      <c r="AL15" s="2" t="s">
        <v>32</v>
      </c>
      <c r="AM15">
        <f ca="1">OFFSET(AI11,$AM$11-1,0)</f>
        <v>225.77274599158483</v>
      </c>
      <c r="AN15">
        <v>4</v>
      </c>
      <c r="AO15" s="7">
        <v>0.06</v>
      </c>
      <c r="AP15">
        <v>177.65678370973654</v>
      </c>
      <c r="AQ15">
        <v>285.50335243273304</v>
      </c>
      <c r="AR15">
        <v>360.3836513396115</v>
      </c>
      <c r="AS15">
        <v>411.61207140415701</v>
      </c>
      <c r="AT15">
        <v>445.49084760049533</v>
      </c>
      <c r="AU15">
        <v>466.66038205861145</v>
      </c>
      <c r="AV15">
        <f t="shared" ca="1" si="12"/>
        <v>177.65678370973654</v>
      </c>
      <c r="AW15">
        <f t="shared" ca="1" si="13"/>
        <v>285.50335243273304</v>
      </c>
      <c r="AX15">
        <f t="shared" ca="1" si="14"/>
        <v>360.3836513396115</v>
      </c>
      <c r="AY15">
        <f t="shared" ca="1" si="15"/>
        <v>-6.5932539632236001E-3</v>
      </c>
      <c r="AZ15">
        <f t="shared" ca="1" si="16"/>
        <v>3.14591946894347</v>
      </c>
      <c r="BA15">
        <f t="shared" ca="1" si="17"/>
        <v>36.843945170621993</v>
      </c>
      <c r="BB15">
        <f ca="1">(AY15*中間層!$C$3+AZ15)*中間層!$C$3+BA15</f>
        <v>285.50335243273298</v>
      </c>
      <c r="BC15">
        <f t="shared" si="75"/>
        <v>4</v>
      </c>
      <c r="BD15" s="3" t="s">
        <v>13</v>
      </c>
      <c r="BE15" s="2" t="s">
        <v>32</v>
      </c>
      <c r="BF15">
        <f ca="1">OFFSET(BB11,$BF$11-1,0)</f>
        <v>217.89513314925748</v>
      </c>
      <c r="BG15" s="3" t="s">
        <v>13</v>
      </c>
      <c r="BH15">
        <v>4</v>
      </c>
      <c r="BI15" s="7">
        <v>0.06</v>
      </c>
      <c r="BJ15">
        <v>175.55835592915349</v>
      </c>
      <c r="BK15">
        <v>275.14597666290797</v>
      </c>
      <c r="BL15">
        <v>340.59400759329873</v>
      </c>
      <c r="BM15">
        <v>382.33498413378919</v>
      </c>
      <c r="BN15">
        <v>407.49256051139378</v>
      </c>
      <c r="BO15">
        <v>421.05697372303638</v>
      </c>
      <c r="BP15">
        <f t="shared" ca="1" si="18"/>
        <v>175.55835592915349</v>
      </c>
      <c r="BQ15">
        <f t="shared" ca="1" si="19"/>
        <v>275.14597666290797</v>
      </c>
      <c r="BR15">
        <f t="shared" ca="1" si="20"/>
        <v>340.59400759329873</v>
      </c>
      <c r="BS15">
        <f t="shared" ca="1" si="21"/>
        <v>-6.8279179606727412E-3</v>
      </c>
      <c r="BT15">
        <f t="shared" ca="1" si="22"/>
        <v>3.0159401087760012</v>
      </c>
      <c r="BU15">
        <f t="shared" ca="1" si="23"/>
        <v>41.831145392035125</v>
      </c>
      <c r="BV15">
        <f ca="1">(BS15*中間層!$C$3+BT15)*中間層!$C$3+BU15</f>
        <v>275.14597666290786</v>
      </c>
      <c r="BW15">
        <f t="shared" si="76"/>
        <v>4</v>
      </c>
      <c r="BX15" s="3" t="s">
        <v>13</v>
      </c>
      <c r="BY15" s="2" t="s">
        <v>32</v>
      </c>
      <c r="BZ15">
        <f ca="1">OFFSET(BV11,$BZ$11-1,0)</f>
        <v>211.24719926748321</v>
      </c>
      <c r="CA15" s="3" t="s">
        <v>13</v>
      </c>
      <c r="CB15">
        <v>4</v>
      </c>
      <c r="CC15" s="7">
        <v>0.06</v>
      </c>
      <c r="CD15">
        <v>172.40313591937777</v>
      </c>
      <c r="CE15">
        <v>261.91983269839449</v>
      </c>
      <c r="CF15">
        <v>316.13979563522264</v>
      </c>
      <c r="CG15">
        <v>347.28117069943647</v>
      </c>
      <c r="CH15">
        <v>362.52955597767323</v>
      </c>
      <c r="CI15">
        <v>366.67364649247213</v>
      </c>
      <c r="CJ15">
        <f t="shared" ca="1" si="24"/>
        <v>172.40313591937777</v>
      </c>
      <c r="CK15">
        <f t="shared" ca="1" si="25"/>
        <v>261.91983269839449</v>
      </c>
      <c r="CL15">
        <f t="shared" ca="1" si="26"/>
        <v>316.13979563522264</v>
      </c>
      <c r="CM15">
        <f t="shared" ca="1" si="27"/>
        <v>-7.0593467684377173E-3</v>
      </c>
      <c r="CN15">
        <f t="shared" ca="1" si="28"/>
        <v>2.8492359508459915</v>
      </c>
      <c r="CO15">
        <f t="shared" ca="1" si="29"/>
        <v>47.589705298172596</v>
      </c>
      <c r="CP15">
        <f ca="1">(CM15*中間層!$C$3+CN15)*中間層!$C$3+CO15</f>
        <v>261.9198326983946</v>
      </c>
      <c r="CQ15">
        <f t="shared" si="77"/>
        <v>4</v>
      </c>
      <c r="CR15" s="3" t="s">
        <v>13</v>
      </c>
      <c r="CS15" s="2" t="s">
        <v>32</v>
      </c>
      <c r="CT15">
        <f ca="1">OFFSET(CP11,$CT$11-1,0)</f>
        <v>202.54392779004883</v>
      </c>
      <c r="CU15" s="3" t="s">
        <v>13</v>
      </c>
      <c r="CV15">
        <v>4</v>
      </c>
      <c r="CW15" s="7">
        <v>0.06</v>
      </c>
      <c r="CX15">
        <v>167.19991560918092</v>
      </c>
      <c r="CY15">
        <v>244.16079007020085</v>
      </c>
      <c r="CZ15">
        <v>285.34450601932804</v>
      </c>
      <c r="DA15">
        <v>304.59048131323931</v>
      </c>
      <c r="DB15">
        <v>309.27361986545611</v>
      </c>
      <c r="DC15">
        <v>299.69629266196745</v>
      </c>
      <c r="DD15">
        <f t="shared" ca="1" si="30"/>
        <v>167.19991560918092</v>
      </c>
      <c r="DE15">
        <f t="shared" ca="1" si="31"/>
        <v>244.16079007020085</v>
      </c>
      <c r="DF15">
        <f t="shared" ca="1" si="32"/>
        <v>285.34450601932804</v>
      </c>
      <c r="DG15">
        <f t="shared" ca="1" si="33"/>
        <v>-7.155431702378548E-3</v>
      </c>
      <c r="DH15">
        <f t="shared" ca="1" si="34"/>
        <v>2.6125322445771806</v>
      </c>
      <c r="DI15">
        <f t="shared" ca="1" si="35"/>
        <v>54.461882636268378</v>
      </c>
      <c r="DJ15">
        <f ca="1">(DG15*中間層!$C$3+DH15)*中間層!$C$3+DI15</f>
        <v>244.16079007020096</v>
      </c>
      <c r="DK15">
        <f t="shared" si="78"/>
        <v>4</v>
      </c>
      <c r="DL15" s="3" t="s">
        <v>13</v>
      </c>
      <c r="DM15" s="2" t="s">
        <v>32</v>
      </c>
      <c r="DN15">
        <f ca="1">OFFSET(DJ11,$DN$11-1,0)</f>
        <v>190.66804899330657</v>
      </c>
      <c r="DO15" s="3" t="s">
        <v>13</v>
      </c>
      <c r="DP15">
        <v>4</v>
      </c>
      <c r="DQ15" s="7">
        <v>0.06</v>
      </c>
      <c r="DR15">
        <v>163.49622938453163</v>
      </c>
      <c r="DS15">
        <v>233.05886141369436</v>
      </c>
      <c r="DT15">
        <v>266.94788580024044</v>
      </c>
      <c r="DU15">
        <v>280.02200537786865</v>
      </c>
      <c r="DV15">
        <v>276.98783962900188</v>
      </c>
      <c r="DW15">
        <v>257.69424699653712</v>
      </c>
      <c r="DX15">
        <f t="shared" ca="1" si="36"/>
        <v>163.49622938453163</v>
      </c>
      <c r="DY15">
        <f t="shared" ca="1" si="37"/>
        <v>233.05886141369436</v>
      </c>
      <c r="DZ15">
        <f t="shared" ca="1" si="38"/>
        <v>266.94788580024044</v>
      </c>
      <c r="EA15">
        <f t="shared" ca="1" si="39"/>
        <v>-7.134721528523332E-3</v>
      </c>
      <c r="EB15">
        <f t="shared" ca="1" si="40"/>
        <v>2.4614608698617544</v>
      </c>
      <c r="EC15">
        <f t="shared" ca="1" si="41"/>
        <v>58.259989712752223</v>
      </c>
      <c r="ED15">
        <f ca="1">(EA15*中間層!$C$3+EB15)*中間層!$C$3+EC15</f>
        <v>233.05886141369433</v>
      </c>
      <c r="EE15">
        <f t="shared" si="79"/>
        <v>4</v>
      </c>
      <c r="EF15" s="3" t="s">
        <v>13</v>
      </c>
      <c r="EG15" s="2" t="s">
        <v>32</v>
      </c>
      <c r="EH15">
        <f ca="1">OFFSET(ED11,$EH$11-1,0)</f>
        <v>183.01472483737598</v>
      </c>
      <c r="EI15" s="3" t="s">
        <v>13</v>
      </c>
      <c r="EJ15">
        <v>4</v>
      </c>
      <c r="EK15" s="7">
        <v>0.06</v>
      </c>
      <c r="EL15">
        <v>158.95296510965804</v>
      </c>
      <c r="EM15">
        <v>219.96040076548394</v>
      </c>
      <c r="EN15">
        <v>245.9587111175673</v>
      </c>
      <c r="EO15">
        <v>251.67067809629782</v>
      </c>
      <c r="EP15">
        <v>239.4158026217915</v>
      </c>
      <c r="EQ15">
        <v>203.2832796327736</v>
      </c>
      <c r="ER15">
        <f t="shared" ca="1" si="42"/>
        <v>158.95296510965804</v>
      </c>
      <c r="ES15">
        <f t="shared" ca="1" si="43"/>
        <v>219.96040076548394</v>
      </c>
      <c r="ET15">
        <f t="shared" ca="1" si="44"/>
        <v>245.9587111175673</v>
      </c>
      <c r="EU15">
        <f t="shared" ca="1" si="45"/>
        <v>-7.0018250607485101E-3</v>
      </c>
      <c r="EV15">
        <f t="shared" ca="1" si="46"/>
        <v>2.2704224722287942</v>
      </c>
      <c r="EW15">
        <f t="shared" ca="1" si="47"/>
        <v>62.936404150089565</v>
      </c>
      <c r="EX15">
        <f ca="1">(EU15*中間層!$C$3+EV15)*中間層!$C$3+EW15</f>
        <v>219.96040076548388</v>
      </c>
      <c r="EY15">
        <f t="shared" si="80"/>
        <v>4</v>
      </c>
      <c r="EZ15" s="3" t="s">
        <v>13</v>
      </c>
      <c r="FA15" s="2" t="s">
        <v>32</v>
      </c>
      <c r="FB15">
        <f ca="1">OFFSET(EX11,$FB$11-1,0)</f>
        <v>173.84773740136367</v>
      </c>
      <c r="FC15" s="3" t="s">
        <v>13</v>
      </c>
      <c r="FD15">
        <v>4</v>
      </c>
      <c r="FE15" s="7">
        <v>0.06</v>
      </c>
      <c r="FF15">
        <v>153.17828868661718</v>
      </c>
      <c r="FG15">
        <v>204.41485738358872</v>
      </c>
      <c r="FH15">
        <v>222.02843231376249</v>
      </c>
      <c r="FI15">
        <v>218.27390007896983</v>
      </c>
      <c r="FJ15">
        <v>191.15816527758739</v>
      </c>
      <c r="FK15">
        <v>284.77518319016974</v>
      </c>
      <c r="FL15">
        <f t="shared" ca="1" si="48"/>
        <v>153.17828868661718</v>
      </c>
      <c r="FM15">
        <f t="shared" ca="1" si="49"/>
        <v>204.41485738358872</v>
      </c>
      <c r="FN15">
        <f t="shared" ca="1" si="50"/>
        <v>222.02843231376249</v>
      </c>
      <c r="FO15">
        <f t="shared" ca="1" si="51"/>
        <v>-6.7245987533595545E-3</v>
      </c>
      <c r="FP15">
        <f t="shared" ca="1" si="52"/>
        <v>2.0334211869433645</v>
      </c>
      <c r="FQ15">
        <f t="shared" ca="1" si="53"/>
        <v>68.318726222847815</v>
      </c>
      <c r="FR15">
        <f ca="1">(FO15*中間層!$C$3+FP15)*中間層!$C$3+FQ15</f>
        <v>204.4148573835887</v>
      </c>
      <c r="FS15">
        <f t="shared" si="81"/>
        <v>4</v>
      </c>
      <c r="FT15" s="3" t="s">
        <v>13</v>
      </c>
      <c r="FU15" s="2" t="s">
        <v>32</v>
      </c>
      <c r="FV15">
        <f ca="1">OFFSET(FR11,$FV$11-1,0)</f>
        <v>162.65066220116196</v>
      </c>
      <c r="FW15" s="3" t="s">
        <v>13</v>
      </c>
      <c r="FX15">
        <v>4</v>
      </c>
      <c r="FY15" s="7">
        <v>0.06</v>
      </c>
      <c r="FZ15">
        <v>145.61237947340709</v>
      </c>
      <c r="GA15">
        <v>185.85331752008477</v>
      </c>
      <c r="GB15">
        <v>193.64510552941465</v>
      </c>
      <c r="GC15">
        <v>329.48448625141771</v>
      </c>
      <c r="GD15">
        <v>191.15816527758739</v>
      </c>
      <c r="GE15">
        <v>203.2832796327736</v>
      </c>
      <c r="GF15">
        <f t="shared" ca="1" si="54"/>
        <v>145.61237947340709</v>
      </c>
      <c r="GG15">
        <f t="shared" ca="1" si="55"/>
        <v>185.85331752008477</v>
      </c>
      <c r="GH15">
        <f t="shared" ca="1" si="56"/>
        <v>193.64510552941465</v>
      </c>
      <c r="GI15">
        <f t="shared" ca="1" si="57"/>
        <v>-6.4898300074695651E-3</v>
      </c>
      <c r="GJ15">
        <f t="shared" ca="1" si="58"/>
        <v>1.778293262053988</v>
      </c>
      <c r="GK15">
        <f t="shared" ca="1" si="59"/>
        <v>72.922291389381641</v>
      </c>
      <c r="GL15">
        <f ca="1">(GI15*中間層!$C$3+GJ15)*中間層!$C$3+GK15</f>
        <v>185.85331752008477</v>
      </c>
      <c r="GM15">
        <f t="shared" si="82"/>
        <v>4</v>
      </c>
      <c r="GN15" s="3" t="s">
        <v>13</v>
      </c>
      <c r="GO15" s="2" t="s">
        <v>32</v>
      </c>
      <c r="GP15">
        <f ca="1">OFFSET(GL11,$GP$11-1,0)</f>
        <v>148.94802798499677</v>
      </c>
      <c r="GQ15" s="3" t="s">
        <v>13</v>
      </c>
      <c r="GR15">
        <v>4</v>
      </c>
      <c r="GS15" s="7">
        <v>0.06</v>
      </c>
      <c r="GT15">
        <v>135.58420775842308</v>
      </c>
      <c r="GU15">
        <v>163.3643793640114</v>
      </c>
      <c r="GV15">
        <v>158.00738050865471</v>
      </c>
      <c r="GW15">
        <v>329.48448625141771</v>
      </c>
      <c r="GX15">
        <v>191.15816527758739</v>
      </c>
      <c r="GY15">
        <v>203.2832796327736</v>
      </c>
      <c r="GZ15">
        <f t="shared" ca="1" si="60"/>
        <v>135.58420775842308</v>
      </c>
      <c r="HA15">
        <f t="shared" ca="1" si="61"/>
        <v>163.3643793640114</v>
      </c>
      <c r="HB15">
        <f t="shared" ca="1" si="62"/>
        <v>158.00738050865471</v>
      </c>
      <c r="HC15">
        <f t="shared" ca="1" si="63"/>
        <v>-6.6274340921890036E-3</v>
      </c>
      <c r="HD15">
        <f t="shared" ca="1" si="64"/>
        <v>1.5497185459401166</v>
      </c>
      <c r="HE15">
        <f t="shared" ca="1" si="65"/>
        <v>74.666865691889768</v>
      </c>
      <c r="HF15">
        <f ca="1">(HC15*中間層!$C$3+HD15)*中間層!$C$3+HE15</f>
        <v>163.36437936401137</v>
      </c>
      <c r="HG15">
        <f t="shared" si="83"/>
        <v>4</v>
      </c>
      <c r="HH15" s="3" t="s">
        <v>13</v>
      </c>
      <c r="HI15" s="2" t="s">
        <v>32</v>
      </c>
      <c r="HJ15">
        <f ca="1">OFFSET(HF11,$HJ$11-1,0)</f>
        <v>131.86476638718457</v>
      </c>
      <c r="HK15" s="3" t="s">
        <v>13</v>
      </c>
      <c r="HL15">
        <v>4</v>
      </c>
      <c r="HM15" s="7">
        <v>0.06</v>
      </c>
      <c r="HN15">
        <v>121.97360312269883</v>
      </c>
      <c r="HO15">
        <v>134.77274981834705</v>
      </c>
      <c r="HP15">
        <v>158.00738050865471</v>
      </c>
      <c r="HQ15">
        <v>329.48448625141771</v>
      </c>
      <c r="HR15">
        <v>191.15816527758739</v>
      </c>
      <c r="HS15">
        <v>203.2832796327736</v>
      </c>
      <c r="HT15">
        <f t="shared" ca="1" si="66"/>
        <v>121.97360312269883</v>
      </c>
      <c r="HU15">
        <f t="shared" ca="1" si="67"/>
        <v>134.77274981834705</v>
      </c>
      <c r="HV15">
        <f t="shared" ca="1" si="68"/>
        <v>158.00738050865471</v>
      </c>
      <c r="HW15">
        <f t="shared" ca="1" si="69"/>
        <v>2.0870967989318886E-3</v>
      </c>
      <c r="HX15">
        <f t="shared" ca="1" si="70"/>
        <v>-5.7081585926818661E-2</v>
      </c>
      <c r="HY15">
        <f t="shared" ca="1" si="71"/>
        <v>119.60994042171008</v>
      </c>
      <c r="HZ15">
        <f ca="1">(HW15*中間層!$C$3+HX15)*中間層!$C$3+HY15</f>
        <v>134.77274981834711</v>
      </c>
      <c r="IA15">
        <f t="shared" si="84"/>
        <v>4</v>
      </c>
      <c r="IB15" s="3" t="s">
        <v>13</v>
      </c>
      <c r="IC15" s="2" t="s">
        <v>32</v>
      </c>
      <c r="ID15">
        <f ca="1">OFFSET(HZ11,$ID$11-1,0)</f>
        <v>109.4522334510913</v>
      </c>
      <c r="IE15" s="3" t="s">
        <v>13</v>
      </c>
    </row>
    <row r="16" spans="1:239" x14ac:dyDescent="0.25">
      <c r="A16">
        <f t="shared" si="72"/>
        <v>5</v>
      </c>
      <c r="B16" s="7">
        <v>7.0000000000000007E-2</v>
      </c>
      <c r="C16">
        <v>162.56052255470951</v>
      </c>
      <c r="D16">
        <v>276.02386624146652</v>
      </c>
      <c r="E16">
        <v>371.49791018611091</v>
      </c>
      <c r="F16">
        <v>449.24640724228618</v>
      </c>
      <c r="G16">
        <v>510.555477511449</v>
      </c>
      <c r="H16">
        <v>558.47889701504869</v>
      </c>
      <c r="I16">
        <f t="shared" ca="1" si="0"/>
        <v>162.56052255470951</v>
      </c>
      <c r="J16">
        <f t="shared" ca="1" si="1"/>
        <v>276.02386624146652</v>
      </c>
      <c r="K16">
        <f t="shared" ca="1" si="2"/>
        <v>371.49791018611091</v>
      </c>
      <c r="L16">
        <f t="shared" ca="1" si="3"/>
        <v>-3.5978599484225268E-3</v>
      </c>
      <c r="M16">
        <f t="shared" ca="1" si="4"/>
        <v>2.8089458659985187</v>
      </c>
      <c r="N16">
        <f t="shared" ca="1" si="5"/>
        <v>31.107879125839858</v>
      </c>
      <c r="O16">
        <f ca="1">(L16*中間層!$C$3+M16)*中間層!$C$3+N16</f>
        <v>276.02386624146646</v>
      </c>
      <c r="P16">
        <f t="shared" si="73"/>
        <v>5</v>
      </c>
      <c r="Q16" s="3" t="s">
        <v>13</v>
      </c>
      <c r="R16" s="2" t="s">
        <v>33</v>
      </c>
      <c r="S16">
        <f ca="1">OFFSET(O11,$S$11,0)</f>
        <v>211.24572233393638</v>
      </c>
      <c r="T16" s="3" t="s">
        <v>13</v>
      </c>
      <c r="U16">
        <v>5</v>
      </c>
      <c r="V16" s="7">
        <v>7.0000000000000007E-2</v>
      </c>
      <c r="W16">
        <v>161.24482838803627</v>
      </c>
      <c r="X16">
        <v>268.98761978490069</v>
      </c>
      <c r="Y16">
        <v>353.65201778335461</v>
      </c>
      <c r="Z16">
        <v>417.87475684856764</v>
      </c>
      <c r="AA16">
        <v>453.46905988124234</v>
      </c>
      <c r="AB16">
        <v>499.61422822944161</v>
      </c>
      <c r="AC16">
        <f t="shared" ca="1" si="6"/>
        <v>161.24482838803627</v>
      </c>
      <c r="AD16">
        <f t="shared" ca="1" si="7"/>
        <v>268.98761978490069</v>
      </c>
      <c r="AE16">
        <f t="shared" ca="1" si="8"/>
        <v>353.65201778335461</v>
      </c>
      <c r="AF16">
        <f t="shared" ca="1" si="9"/>
        <v>-4.615678679682096E-3</v>
      </c>
      <c r="AG16">
        <f t="shared" ca="1" si="10"/>
        <v>2.8472076298896036</v>
      </c>
      <c r="AH16">
        <f t="shared" ca="1" si="11"/>
        <v>30.423643592761575</v>
      </c>
      <c r="AI16">
        <f ca="1">(AF16*中間層!$C$3+AG16)*中間層!$C$3+AH16</f>
        <v>268.98761978490097</v>
      </c>
      <c r="AJ16">
        <f t="shared" si="74"/>
        <v>5</v>
      </c>
      <c r="AK16" s="3" t="s">
        <v>13</v>
      </c>
      <c r="AL16" s="2" t="s">
        <v>33</v>
      </c>
      <c r="AM16">
        <f ca="1">OFFSET(AI11,$AM$11,0)</f>
        <v>207.08059048778898</v>
      </c>
      <c r="AN16">
        <v>5</v>
      </c>
      <c r="AO16" s="7">
        <v>7.0000000000000007E-2</v>
      </c>
      <c r="AP16">
        <v>159.36288378428299</v>
      </c>
      <c r="AQ16">
        <v>258.14643998321816</v>
      </c>
      <c r="AR16">
        <v>329.55215602607871</v>
      </c>
      <c r="AS16">
        <v>378.50634105515667</v>
      </c>
      <c r="AT16">
        <v>410.82787241959818</v>
      </c>
      <c r="AU16">
        <v>430.44394566021271</v>
      </c>
      <c r="AV16">
        <f t="shared" ca="1" si="12"/>
        <v>159.36288378428299</v>
      </c>
      <c r="AW16">
        <f t="shared" ca="1" si="13"/>
        <v>258.14643998321816</v>
      </c>
      <c r="AX16">
        <f t="shared" ca="1" si="14"/>
        <v>329.55215602607871</v>
      </c>
      <c r="AY16">
        <f t="shared" ca="1" si="15"/>
        <v>-5.4755680312149196E-3</v>
      </c>
      <c r="AZ16">
        <f t="shared" ca="1" si="16"/>
        <v>2.7970063286609426</v>
      </c>
      <c r="BA16">
        <f t="shared" ca="1" si="17"/>
        <v>33.201487429273215</v>
      </c>
      <c r="BB16">
        <f ca="1">(AY16*中間層!$C$3+AZ16)*中間層!$C$3+BA16</f>
        <v>258.14643998321822</v>
      </c>
      <c r="BC16">
        <f t="shared" si="75"/>
        <v>5</v>
      </c>
      <c r="BD16" s="3" t="s">
        <v>13</v>
      </c>
      <c r="BE16" s="2" t="s">
        <v>33</v>
      </c>
      <c r="BF16">
        <f ca="1">OFFSET(BB11,$BF$11,0)</f>
        <v>200.38015179941982</v>
      </c>
      <c r="BG16" s="3" t="s">
        <v>13</v>
      </c>
      <c r="BH16">
        <v>5</v>
      </c>
      <c r="BI16" s="7">
        <v>7.0000000000000007E-2</v>
      </c>
      <c r="BJ16">
        <v>157.67636160305784</v>
      </c>
      <c r="BK16">
        <v>250.27776597093782</v>
      </c>
      <c r="BL16">
        <v>312.59961365420588</v>
      </c>
      <c r="BM16">
        <v>352.58020871833264</v>
      </c>
      <c r="BN16">
        <v>376.07703154507305</v>
      </c>
      <c r="BO16">
        <v>388.44013424487071</v>
      </c>
      <c r="BP16">
        <f t="shared" ca="1" si="18"/>
        <v>157.67636160305784</v>
      </c>
      <c r="BQ16">
        <f t="shared" ca="1" si="19"/>
        <v>250.27776597093782</v>
      </c>
      <c r="BR16">
        <f t="shared" ca="1" si="20"/>
        <v>312.59961365420588</v>
      </c>
      <c r="BS16">
        <f t="shared" ca="1" si="21"/>
        <v>-6.0559113369223778E-3</v>
      </c>
      <c r="BT16">
        <f t="shared" ca="1" si="22"/>
        <v>2.760414787895956</v>
      </c>
      <c r="BU16">
        <f t="shared" ca="1" si="23"/>
        <v>34.795400550565986</v>
      </c>
      <c r="BV16">
        <f ca="1">(BS16*中間層!$C$3+BT16)*中間層!$C$3+BU16</f>
        <v>250.27776597093782</v>
      </c>
      <c r="BW16">
        <f t="shared" si="76"/>
        <v>5</v>
      </c>
      <c r="BX16" s="3" t="s">
        <v>13</v>
      </c>
      <c r="BY16" s="2" t="s">
        <v>33</v>
      </c>
      <c r="BZ16">
        <f ca="1">OFFSET(BV11,$BZ$11,0)</f>
        <v>195.32457457139898</v>
      </c>
      <c r="CA16" s="3" t="s">
        <v>13</v>
      </c>
      <c r="CB16">
        <v>5</v>
      </c>
      <c r="CC16" s="7">
        <v>7.0000000000000007E-2</v>
      </c>
      <c r="CD16">
        <v>155.17735625099405</v>
      </c>
      <c r="CE16">
        <v>239.40105090566192</v>
      </c>
      <c r="CF16">
        <v>291.24501255691342</v>
      </c>
      <c r="CG16">
        <v>320.80732361714337</v>
      </c>
      <c r="CH16">
        <v>334.86077303771549</v>
      </c>
      <c r="CI16">
        <v>338.75565719649308</v>
      </c>
      <c r="CJ16">
        <f t="shared" ca="1" si="24"/>
        <v>155.17735625099405</v>
      </c>
      <c r="CK16">
        <f t="shared" ca="1" si="25"/>
        <v>239.40105090566192</v>
      </c>
      <c r="CL16">
        <f t="shared" ca="1" si="26"/>
        <v>291.24501255691342</v>
      </c>
      <c r="CM16">
        <f t="shared" ca="1" si="27"/>
        <v>-6.4759466006832659E-3</v>
      </c>
      <c r="CN16">
        <f t="shared" ca="1" si="28"/>
        <v>2.6558658831958475</v>
      </c>
      <c r="CO16">
        <f t="shared" ca="1" si="29"/>
        <v>38.57392859290993</v>
      </c>
      <c r="CP16">
        <f ca="1">(CM16*中間層!$C$3+CN16)*中間層!$C$3+CO16</f>
        <v>239.40105090566203</v>
      </c>
      <c r="CQ16">
        <f t="shared" si="77"/>
        <v>5</v>
      </c>
      <c r="CR16" s="3" t="s">
        <v>13</v>
      </c>
      <c r="CS16" s="2" t="s">
        <v>33</v>
      </c>
      <c r="CT16">
        <f ca="1">OFFSET(CP11,$CT$11,0)</f>
        <v>188.16347850629742</v>
      </c>
      <c r="CU16" s="3" t="s">
        <v>13</v>
      </c>
      <c r="CV16">
        <v>5</v>
      </c>
      <c r="CW16" s="7">
        <v>7.0000000000000007E-2</v>
      </c>
      <c r="CX16">
        <v>151.28574193422187</v>
      </c>
      <c r="CY16">
        <v>224.41435188792468</v>
      </c>
      <c r="CZ16">
        <v>263.71195999851449</v>
      </c>
      <c r="DA16">
        <v>281.72875131158116</v>
      </c>
      <c r="DB16">
        <v>285.97859176847084</v>
      </c>
      <c r="DC16">
        <v>277.08108928124892</v>
      </c>
      <c r="DD16">
        <f t="shared" ca="1" si="30"/>
        <v>151.28574193422187</v>
      </c>
      <c r="DE16">
        <f t="shared" ca="1" si="31"/>
        <v>224.41435188792468</v>
      </c>
      <c r="DF16">
        <f t="shared" ca="1" si="32"/>
        <v>263.71195999851449</v>
      </c>
      <c r="DG16">
        <f t="shared" ca="1" si="33"/>
        <v>-6.7662003686225942E-3</v>
      </c>
      <c r="DH16">
        <f t="shared" ca="1" si="34"/>
        <v>2.4775022543674465</v>
      </c>
      <c r="DI16">
        <f t="shared" ca="1" si="35"/>
        <v>44.326130137406111</v>
      </c>
      <c r="DJ16">
        <f ca="1">(DG16*中間層!$C$3+DH16)*中間層!$C$3+DI16</f>
        <v>224.41435188792479</v>
      </c>
      <c r="DK16">
        <f t="shared" si="78"/>
        <v>5</v>
      </c>
      <c r="DL16" s="3" t="s">
        <v>13</v>
      </c>
      <c r="DM16" s="2" t="s">
        <v>33</v>
      </c>
      <c r="DN16">
        <f ca="1">OFFSET(DJ11,$DN$11,0)</f>
        <v>177.93764314308117</v>
      </c>
      <c r="DO16" s="3" t="s">
        <v>13</v>
      </c>
      <c r="DP16">
        <v>5</v>
      </c>
      <c r="DQ16" s="7">
        <v>7.0000000000000007E-2</v>
      </c>
      <c r="DR16">
        <v>148.60511755971513</v>
      </c>
      <c r="DS16">
        <v>214.8169805387931</v>
      </c>
      <c r="DT16">
        <v>246.89191563235187</v>
      </c>
      <c r="DU16">
        <v>259.04319367262144</v>
      </c>
      <c r="DV16">
        <v>256.21018319013535</v>
      </c>
      <c r="DW16">
        <v>238.27357837998244</v>
      </c>
      <c r="DX16">
        <f t="shared" ca="1" si="36"/>
        <v>148.60511755971513</v>
      </c>
      <c r="DY16">
        <f t="shared" ca="1" si="37"/>
        <v>214.8169805387931</v>
      </c>
      <c r="DZ16">
        <f t="shared" ca="1" si="38"/>
        <v>246.89191563235187</v>
      </c>
      <c r="EA16">
        <f t="shared" ca="1" si="39"/>
        <v>-6.8273855771038361E-3</v>
      </c>
      <c r="EB16">
        <f t="shared" ca="1" si="40"/>
        <v>2.3483450961471362</v>
      </c>
      <c r="EC16">
        <f t="shared" ca="1" si="41"/>
        <v>48.256326695117949</v>
      </c>
      <c r="ED16">
        <f ca="1">(EA16*中間層!$C$3+EB16)*中間層!$C$3+EC16</f>
        <v>214.81698053879319</v>
      </c>
      <c r="EE16">
        <f t="shared" si="79"/>
        <v>5</v>
      </c>
      <c r="EF16" s="3" t="s">
        <v>13</v>
      </c>
      <c r="EG16" s="2" t="s">
        <v>33</v>
      </c>
      <c r="EH16">
        <f ca="1">OFFSET(ED11,$EH$11,0)</f>
        <v>171.15692122796258</v>
      </c>
      <c r="EI16" s="3" t="s">
        <v>13</v>
      </c>
      <c r="EJ16">
        <v>5</v>
      </c>
      <c r="EK16" s="7">
        <v>7.0000000000000007E-2</v>
      </c>
      <c r="EL16">
        <v>145.04027527671408</v>
      </c>
      <c r="EM16">
        <v>203.27345295769896</v>
      </c>
      <c r="EN16">
        <v>227.68665834766637</v>
      </c>
      <c r="EO16">
        <v>232.99062463370421</v>
      </c>
      <c r="EP16">
        <v>221.63501131162653</v>
      </c>
      <c r="EQ16">
        <v>187.28500574798073</v>
      </c>
      <c r="ER16">
        <f t="shared" ca="1" si="42"/>
        <v>145.04027527671408</v>
      </c>
      <c r="ES16">
        <f t="shared" ca="1" si="43"/>
        <v>203.27345295769896</v>
      </c>
      <c r="ET16">
        <f t="shared" ca="1" si="44"/>
        <v>227.68665834766637</v>
      </c>
      <c r="EU16">
        <f t="shared" ca="1" si="45"/>
        <v>-6.7639944582034948E-3</v>
      </c>
      <c r="EV16">
        <f t="shared" ca="1" si="46"/>
        <v>2.1792627223502223</v>
      </c>
      <c r="EW16">
        <f t="shared" ca="1" si="47"/>
        <v>52.987125304711697</v>
      </c>
      <c r="EX16">
        <f ca="1">(EU16*中間層!$C$3+EV16)*中間層!$C$3+EW16</f>
        <v>203.27345295769899</v>
      </c>
      <c r="EY16">
        <f t="shared" si="80"/>
        <v>5</v>
      </c>
      <c r="EZ16" s="3" t="s">
        <v>13</v>
      </c>
      <c r="FA16" s="2" t="s">
        <v>33</v>
      </c>
      <c r="FB16">
        <f ca="1">OFFSET(EX11,$FB$11,0)</f>
        <v>162.9207143328575</v>
      </c>
      <c r="FC16" s="3" t="s">
        <v>13</v>
      </c>
      <c r="FD16">
        <v>5</v>
      </c>
      <c r="FE16" s="7">
        <v>7.0000000000000007E-2</v>
      </c>
      <c r="FF16">
        <v>140.35111589314968</v>
      </c>
      <c r="FG16">
        <v>189.24416811520132</v>
      </c>
      <c r="FH16">
        <v>205.76650546114794</v>
      </c>
      <c r="FI16">
        <v>202.21264444681714</v>
      </c>
      <c r="FJ16">
        <v>176.73631527529602</v>
      </c>
      <c r="FK16">
        <v>268.77690930537722</v>
      </c>
      <c r="FL16">
        <f t="shared" ca="1" si="48"/>
        <v>140.35111589314968</v>
      </c>
      <c r="FM16">
        <f t="shared" ca="1" si="49"/>
        <v>189.24416811520132</v>
      </c>
      <c r="FN16">
        <f t="shared" ca="1" si="50"/>
        <v>205.76650546114794</v>
      </c>
      <c r="FO16">
        <f t="shared" ca="1" si="51"/>
        <v>-6.4741429752210025E-3</v>
      </c>
      <c r="FP16">
        <f t="shared" ca="1" si="52"/>
        <v>1.9489824907241831</v>
      </c>
      <c r="FQ16">
        <f t="shared" ca="1" si="53"/>
        <v>59.087348794992984</v>
      </c>
      <c r="FR16">
        <f ca="1">(FO16*中間層!$C$3+FP16)*中間層!$C$3+FQ16</f>
        <v>189.24416811520126</v>
      </c>
      <c r="FS16">
        <f t="shared" si="81"/>
        <v>5</v>
      </c>
      <c r="FT16" s="3" t="s">
        <v>13</v>
      </c>
      <c r="FU16" s="2" t="s">
        <v>33</v>
      </c>
      <c r="FV16">
        <f ca="1">OFFSET(FR11,$FV$11,0)</f>
        <v>152.57011093045404</v>
      </c>
      <c r="FW16" s="3" t="s">
        <v>13</v>
      </c>
      <c r="FX16">
        <v>5</v>
      </c>
      <c r="FY16" s="7">
        <v>7.0000000000000007E-2</v>
      </c>
      <c r="FZ16">
        <v>134.07708148805338</v>
      </c>
      <c r="GA16">
        <v>172.34386696226227</v>
      </c>
      <c r="GB16">
        <v>179.5942130802209</v>
      </c>
      <c r="GC16">
        <v>313.42323061926504</v>
      </c>
      <c r="GD16">
        <v>176.73631527529602</v>
      </c>
      <c r="GE16">
        <v>187.28500574798073</v>
      </c>
      <c r="GF16">
        <f t="shared" ca="1" si="54"/>
        <v>134.07708148805338</v>
      </c>
      <c r="GG16">
        <f t="shared" ca="1" si="55"/>
        <v>172.34386696226227</v>
      </c>
      <c r="GH16">
        <f t="shared" ca="1" si="56"/>
        <v>179.5942130802209</v>
      </c>
      <c r="GI16">
        <f t="shared" ca="1" si="57"/>
        <v>-6.2032878712500461E-3</v>
      </c>
      <c r="GJ16">
        <f t="shared" ca="1" si="58"/>
        <v>1.6958288901716856</v>
      </c>
      <c r="GK16">
        <f t="shared" ca="1" si="59"/>
        <v>64.793856657594318</v>
      </c>
      <c r="GL16">
        <f ca="1">(GI16*中間層!$C$3+GJ16)*中間層!$C$3+GK16</f>
        <v>172.34386696226241</v>
      </c>
      <c r="GM16">
        <f t="shared" si="82"/>
        <v>5</v>
      </c>
      <c r="GN16" s="3" t="s">
        <v>13</v>
      </c>
      <c r="GO16" s="2" t="s">
        <v>33</v>
      </c>
      <c r="GP16">
        <f ca="1">OFFSET(GL11,$GP$11,0)</f>
        <v>139.87947404118819</v>
      </c>
      <c r="GQ16" s="3" t="s">
        <v>13</v>
      </c>
      <c r="GR16">
        <v>5</v>
      </c>
      <c r="GS16" s="7">
        <v>7.0000000000000007E-2</v>
      </c>
      <c r="GT16">
        <v>125.50607045751379</v>
      </c>
      <c r="GU16">
        <v>151.65976566581617</v>
      </c>
      <c r="GV16">
        <v>146.71035365493705</v>
      </c>
      <c r="GW16">
        <v>313.42323061926504</v>
      </c>
      <c r="GX16">
        <v>176.73631527529602</v>
      </c>
      <c r="GY16">
        <v>187.28500574798073</v>
      </c>
      <c r="GZ16">
        <f t="shared" ca="1" si="60"/>
        <v>125.50607045751379</v>
      </c>
      <c r="HA16">
        <f t="shared" ca="1" si="61"/>
        <v>151.65976566581617</v>
      </c>
      <c r="HB16">
        <f t="shared" ca="1" si="62"/>
        <v>146.71035365493705</v>
      </c>
      <c r="HC16">
        <f t="shared" ca="1" si="63"/>
        <v>-6.2206214438362984E-3</v>
      </c>
      <c r="HD16">
        <f t="shared" ca="1" si="64"/>
        <v>1.4561671207414921</v>
      </c>
      <c r="HE16">
        <f t="shared" ca="1" si="65"/>
        <v>68.249268030029953</v>
      </c>
      <c r="HF16">
        <f ca="1">(HC16*中間層!$C$3+HD16)*中間層!$C$3+HE16</f>
        <v>151.65976566581617</v>
      </c>
      <c r="HG16">
        <f t="shared" si="83"/>
        <v>5</v>
      </c>
      <c r="HH16" s="3" t="s">
        <v>13</v>
      </c>
      <c r="HI16" s="2" t="s">
        <v>33</v>
      </c>
      <c r="HJ16">
        <f ca="1">OFFSET(HF11,$HJ$11,0)</f>
        <v>123.95648308384906</v>
      </c>
      <c r="HK16" s="3" t="s">
        <v>13</v>
      </c>
      <c r="HL16">
        <v>5</v>
      </c>
      <c r="HM16" s="7">
        <v>7.0000000000000007E-2</v>
      </c>
      <c r="HN16">
        <v>113.46310898124158</v>
      </c>
      <c r="HO16">
        <v>125.39547251011891</v>
      </c>
      <c r="HP16">
        <v>146.71035365493705</v>
      </c>
      <c r="HQ16">
        <v>313.42323061926504</v>
      </c>
      <c r="HR16">
        <v>176.73631527529602</v>
      </c>
      <c r="HS16">
        <v>187.28500574798073</v>
      </c>
      <c r="HT16">
        <f t="shared" ca="1" si="66"/>
        <v>113.46310898124158</v>
      </c>
      <c r="HU16">
        <f t="shared" ca="1" si="67"/>
        <v>125.39547251011891</v>
      </c>
      <c r="HV16">
        <f t="shared" ca="1" si="68"/>
        <v>146.71035365493705</v>
      </c>
      <c r="HW16">
        <f t="shared" ca="1" si="69"/>
        <v>1.8765035231881593E-3</v>
      </c>
      <c r="HX16">
        <f t="shared" ca="1" si="70"/>
        <v>-4.2828257900677853E-2</v>
      </c>
      <c r="HY16">
        <f t="shared" ca="1" si="71"/>
        <v>110.91326306830501</v>
      </c>
      <c r="HZ16">
        <f ca="1">(HW16*中間層!$C$3+HX16)*中間層!$C$3+HY16</f>
        <v>125.39547251011882</v>
      </c>
      <c r="IA16">
        <f t="shared" si="84"/>
        <v>5</v>
      </c>
      <c r="IB16" s="3" t="s">
        <v>13</v>
      </c>
      <c r="IC16" s="2" t="s">
        <v>33</v>
      </c>
      <c r="ID16">
        <f ca="1">OFFSET(HZ11,$ID$11,0)</f>
        <v>103.10803447123193</v>
      </c>
      <c r="IE16" s="3" t="s">
        <v>13</v>
      </c>
    </row>
    <row r="17" spans="1:239" x14ac:dyDescent="0.25">
      <c r="A17">
        <f t="shared" si="72"/>
        <v>6</v>
      </c>
      <c r="B17" s="7">
        <v>0.08</v>
      </c>
      <c r="C17">
        <v>149.31788093032603</v>
      </c>
      <c r="D17">
        <v>251.96305249949893</v>
      </c>
      <c r="E17">
        <v>337.72653673910406</v>
      </c>
      <c r="F17">
        <v>408.83830073408512</v>
      </c>
      <c r="G17">
        <v>465.79696147770744</v>
      </c>
      <c r="H17">
        <v>510.60790442802625</v>
      </c>
      <c r="I17">
        <f t="shared" ca="1" si="0"/>
        <v>149.31788093032603</v>
      </c>
      <c r="J17">
        <f t="shared" ca="1" si="1"/>
        <v>251.96305249949893</v>
      </c>
      <c r="K17">
        <f t="shared" ca="1" si="2"/>
        <v>337.72653673910406</v>
      </c>
      <c r="L17">
        <f t="shared" ca="1" si="3"/>
        <v>-3.3763374659135587E-3</v>
      </c>
      <c r="M17">
        <f t="shared" ca="1" si="4"/>
        <v>2.5593540512704904</v>
      </c>
      <c r="N17">
        <f t="shared" ca="1" si="5"/>
        <v>29.791022031585484</v>
      </c>
      <c r="O17">
        <f ca="1">(L17*中間層!$C$3+M17)*中間層!$C$3+N17</f>
        <v>251.96305249949899</v>
      </c>
      <c r="P17">
        <f t="shared" si="73"/>
        <v>6</v>
      </c>
      <c r="Q17" s="3" t="s">
        <v>13</v>
      </c>
      <c r="R17" s="2" t="s">
        <v>34</v>
      </c>
      <c r="S17">
        <f ca="1">OFFSET(O11,$S$11+1,0)</f>
        <v>195.72753809643842</v>
      </c>
      <c r="T17" s="3" t="s">
        <v>13</v>
      </c>
      <c r="U17">
        <v>6</v>
      </c>
      <c r="V17" s="7">
        <v>0.08</v>
      </c>
      <c r="W17">
        <v>148.21156342241278</v>
      </c>
      <c r="X17">
        <v>244.66081160766691</v>
      </c>
      <c r="Y17">
        <v>322.10071623766919</v>
      </c>
      <c r="Z17">
        <v>381.54393279129164</v>
      </c>
      <c r="AA17">
        <v>415.10461756660663</v>
      </c>
      <c r="AB17">
        <v>458.36860662831998</v>
      </c>
      <c r="AC17">
        <f t="shared" ca="1" si="6"/>
        <v>148.21156342241278</v>
      </c>
      <c r="AD17">
        <f t="shared" ca="1" si="7"/>
        <v>244.66081160766691</v>
      </c>
      <c r="AE17">
        <f t="shared" ca="1" si="8"/>
        <v>322.10071623766919</v>
      </c>
      <c r="AF17">
        <f t="shared" ca="1" si="9"/>
        <v>-3.8018687110503669E-3</v>
      </c>
      <c r="AG17">
        <f t="shared" ca="1" si="10"/>
        <v>2.4992652703626388</v>
      </c>
      <c r="AH17">
        <f t="shared" ca="1" si="11"/>
        <v>32.752971681906878</v>
      </c>
      <c r="AI17">
        <f ca="1">(AF17*中間層!$C$3+AG17)*中間層!$C$3+AH17</f>
        <v>244.66081160766709</v>
      </c>
      <c r="AJ17">
        <f t="shared" si="74"/>
        <v>6</v>
      </c>
      <c r="AK17" s="3" t="s">
        <v>13</v>
      </c>
      <c r="AL17" s="2" t="s">
        <v>34</v>
      </c>
      <c r="AM17">
        <f ca="1">OFFSET(AI11,$AM$11+1,0)</f>
        <v>191.35192177629449</v>
      </c>
      <c r="AN17">
        <v>6</v>
      </c>
      <c r="AO17" s="7">
        <v>0.08</v>
      </c>
      <c r="AP17">
        <v>145.74614190312948</v>
      </c>
      <c r="AQ17">
        <v>235.27729015976519</v>
      </c>
      <c r="AR17">
        <v>301.05170989477756</v>
      </c>
      <c r="AS17">
        <v>346.93327490204331</v>
      </c>
      <c r="AT17">
        <v>377.68979136616548</v>
      </c>
      <c r="AU17">
        <v>397.14299998203791</v>
      </c>
      <c r="AV17">
        <f t="shared" ca="1" si="12"/>
        <v>145.74614190312948</v>
      </c>
      <c r="AW17">
        <f t="shared" ca="1" si="13"/>
        <v>235.27729015976519</v>
      </c>
      <c r="AX17">
        <f t="shared" ca="1" si="14"/>
        <v>301.05170989477756</v>
      </c>
      <c r="AY17">
        <f t="shared" ca="1" si="15"/>
        <v>-4.7513457043246669E-3</v>
      </c>
      <c r="AZ17">
        <f t="shared" ca="1" si="16"/>
        <v>2.5033248207814145</v>
      </c>
      <c r="BA17">
        <f t="shared" ca="1" si="17"/>
        <v>32.458265124870479</v>
      </c>
      <c r="BB17">
        <f ca="1">(AY17*中間層!$C$3+AZ17)*中間層!$C$3+BA17</f>
        <v>235.27729015976524</v>
      </c>
      <c r="BC17">
        <f t="shared" si="75"/>
        <v>6</v>
      </c>
      <c r="BD17" s="3" t="s">
        <v>13</v>
      </c>
      <c r="BE17" s="2" t="s">
        <v>34</v>
      </c>
      <c r="BF17">
        <f ca="1">OFFSET(BB11,$BF$11+1,0)</f>
        <v>185.42761346291257</v>
      </c>
      <c r="BG17" s="3" t="s">
        <v>13</v>
      </c>
      <c r="BH17">
        <v>6</v>
      </c>
      <c r="BI17" s="7">
        <v>0.08</v>
      </c>
      <c r="BJ17">
        <v>144.09218678102474</v>
      </c>
      <c r="BK17">
        <v>228.34694400790477</v>
      </c>
      <c r="BL17">
        <v>286.24331438387196</v>
      </c>
      <c r="BM17">
        <v>323.91329293329039</v>
      </c>
      <c r="BN17">
        <v>346.9186998975963</v>
      </c>
      <c r="BO17">
        <v>359.03773973998352</v>
      </c>
      <c r="BP17">
        <f t="shared" ca="1" si="18"/>
        <v>144.09218678102474</v>
      </c>
      <c r="BQ17">
        <f t="shared" ca="1" si="19"/>
        <v>228.34694400790477</v>
      </c>
      <c r="BR17">
        <f t="shared" ca="1" si="20"/>
        <v>286.24331438387196</v>
      </c>
      <c r="BS17">
        <f t="shared" ca="1" si="21"/>
        <v>-5.2716773701825658E-3</v>
      </c>
      <c r="BT17">
        <f t="shared" ca="1" si="22"/>
        <v>2.4758467500649859</v>
      </c>
      <c r="BU17">
        <f t="shared" ca="1" si="23"/>
        <v>33.479042703231904</v>
      </c>
      <c r="BV17">
        <f ca="1">(BS17*中間層!$C$3+BT17)*中間層!$C$3+BU17</f>
        <v>228.34694400790482</v>
      </c>
      <c r="BW17">
        <f t="shared" si="76"/>
        <v>6</v>
      </c>
      <c r="BX17" s="3" t="s">
        <v>13</v>
      </c>
      <c r="BY17" s="2" t="s">
        <v>34</v>
      </c>
      <c r="BZ17">
        <f ca="1">OFFSET(BV11,$BZ$11+1,0)</f>
        <v>180.91447033737015</v>
      </c>
      <c r="CA17" s="3" t="s">
        <v>13</v>
      </c>
      <c r="CB17">
        <v>6</v>
      </c>
      <c r="CC17" s="7">
        <v>0.08</v>
      </c>
      <c r="CD17">
        <v>141.85402108485158</v>
      </c>
      <c r="CE17">
        <v>218.91280322437143</v>
      </c>
      <c r="CF17">
        <v>267.43729291769921</v>
      </c>
      <c r="CG17">
        <v>295.79683964071069</v>
      </c>
      <c r="CH17">
        <v>309.83920457937279</v>
      </c>
      <c r="CI17">
        <v>313.3752168303651</v>
      </c>
      <c r="CJ17">
        <f t="shared" ca="1" si="24"/>
        <v>141.85402108485158</v>
      </c>
      <c r="CK17">
        <f t="shared" ca="1" si="25"/>
        <v>218.91280322437143</v>
      </c>
      <c r="CL17">
        <f t="shared" ca="1" si="26"/>
        <v>267.43729291769921</v>
      </c>
      <c r="CM17">
        <f t="shared" ca="1" si="27"/>
        <v>-5.7068584892384167E-3</v>
      </c>
      <c r="CN17">
        <f t="shared" ca="1" si="28"/>
        <v>2.3972044161761596</v>
      </c>
      <c r="CO17">
        <f t="shared" ca="1" si="29"/>
        <v>36.260946499139635</v>
      </c>
      <c r="CP17">
        <f ca="1">(CM17*中間層!$C$3+CN17)*中間層!$C$3+CO17</f>
        <v>218.91280322437146</v>
      </c>
      <c r="CQ17">
        <f t="shared" si="77"/>
        <v>6</v>
      </c>
      <c r="CR17" s="3" t="s">
        <v>13</v>
      </c>
      <c r="CS17" s="2" t="s">
        <v>34</v>
      </c>
      <c r="CT17">
        <f ca="1">OFFSET(CP11,$CT$11+1,0)</f>
        <v>174.5644442435638</v>
      </c>
      <c r="CU17" s="3" t="s">
        <v>13</v>
      </c>
      <c r="CV17">
        <v>6</v>
      </c>
      <c r="CW17" s="7">
        <v>0.08</v>
      </c>
      <c r="CX17">
        <v>138.35219160156029</v>
      </c>
      <c r="CY17">
        <v>205.85829038072234</v>
      </c>
      <c r="CZ17">
        <v>243.09089501097645</v>
      </c>
      <c r="DA17">
        <v>260.66919685350479</v>
      </c>
      <c r="DB17">
        <v>264.94684623848292</v>
      </c>
      <c r="DC17">
        <v>256.21054818225838</v>
      </c>
      <c r="DD17">
        <f t="shared" ca="1" si="30"/>
        <v>138.35219160156029</v>
      </c>
      <c r="DE17">
        <f t="shared" ca="1" si="31"/>
        <v>205.85829038072234</v>
      </c>
      <c r="DF17">
        <f t="shared" ca="1" si="32"/>
        <v>243.09089501097645</v>
      </c>
      <c r="DG17">
        <f t="shared" ca="1" si="33"/>
        <v>-6.0546988297815766E-3</v>
      </c>
      <c r="DH17">
        <f t="shared" ca="1" si="34"/>
        <v>2.2583268000504786</v>
      </c>
      <c r="DI17">
        <f t="shared" ca="1" si="35"/>
        <v>40.572598673490525</v>
      </c>
      <c r="DJ17">
        <f ca="1">(DG17*中間層!$C$3+DH17)*中間層!$C$3+DI17</f>
        <v>205.85829038072262</v>
      </c>
      <c r="DK17">
        <f t="shared" si="78"/>
        <v>6</v>
      </c>
      <c r="DL17" s="3" t="s">
        <v>13</v>
      </c>
      <c r="DM17" s="2" t="s">
        <v>34</v>
      </c>
      <c r="DN17">
        <f ca="1">OFFSET(DJ11,$DN$11+1,0)</f>
        <v>165.4628107443319</v>
      </c>
      <c r="DO17" s="3" t="s">
        <v>13</v>
      </c>
      <c r="DP17">
        <v>6</v>
      </c>
      <c r="DQ17" s="7">
        <v>0.08</v>
      </c>
      <c r="DR17">
        <v>135.9732669717861</v>
      </c>
      <c r="DS17">
        <v>197.43316435403335</v>
      </c>
      <c r="DT17">
        <v>228.2073090769253</v>
      </c>
      <c r="DU17">
        <v>240.12859873941346</v>
      </c>
      <c r="DV17">
        <v>237.34888588658589</v>
      </c>
      <c r="DW17">
        <v>219.74882857289268</v>
      </c>
      <c r="DX17">
        <f t="shared" ca="1" si="36"/>
        <v>135.9732669717861</v>
      </c>
      <c r="DY17">
        <f t="shared" ca="1" si="37"/>
        <v>197.43316435403335</v>
      </c>
      <c r="DZ17">
        <f t="shared" ca="1" si="38"/>
        <v>228.2073090769253</v>
      </c>
      <c r="EA17">
        <f t="shared" ca="1" si="39"/>
        <v>-6.137150531871062E-3</v>
      </c>
      <c r="EB17">
        <f t="shared" ca="1" si="40"/>
        <v>2.1497705274256038</v>
      </c>
      <c r="EC17">
        <f t="shared" ca="1" si="41"/>
        <v>43.827616930183652</v>
      </c>
      <c r="ED17">
        <f ca="1">(EA17*中間層!$C$3+EB17)*中間層!$C$3+EC17</f>
        <v>197.43316435403341</v>
      </c>
      <c r="EE17">
        <f t="shared" si="79"/>
        <v>6</v>
      </c>
      <c r="EF17" s="3" t="s">
        <v>13</v>
      </c>
      <c r="EG17" s="2" t="s">
        <v>34</v>
      </c>
      <c r="EH17">
        <f ca="1">OFFSET(ED11,$EH$11+1,0)</f>
        <v>159.38942937157563</v>
      </c>
      <c r="EI17" s="3" t="s">
        <v>13</v>
      </c>
      <c r="EJ17">
        <v>6</v>
      </c>
      <c r="EK17" s="7">
        <v>0.08</v>
      </c>
      <c r="EL17">
        <v>132.8919357781042</v>
      </c>
      <c r="EM17">
        <v>187.25187509039029</v>
      </c>
      <c r="EN17">
        <v>210.93360547781955</v>
      </c>
      <c r="EO17">
        <v>216.18851271255656</v>
      </c>
      <c r="EP17">
        <v>205.04108244031715</v>
      </c>
      <c r="EQ17">
        <v>172.17211603728668</v>
      </c>
      <c r="ER17">
        <f t="shared" ca="1" si="42"/>
        <v>132.8919357781042</v>
      </c>
      <c r="ES17">
        <f t="shared" ca="1" si="43"/>
        <v>187.25187509039029</v>
      </c>
      <c r="ET17">
        <f t="shared" ca="1" si="44"/>
        <v>210.93360547781955</v>
      </c>
      <c r="EU17">
        <f t="shared" ca="1" si="45"/>
        <v>-6.1356417849713621E-3</v>
      </c>
      <c r="EV17">
        <f t="shared" ca="1" si="46"/>
        <v>2.0075450539914264</v>
      </c>
      <c r="EW17">
        <f t="shared" ca="1" si="47"/>
        <v>47.853787540961328</v>
      </c>
      <c r="EX17">
        <f ca="1">(EU17*中間層!$C$3+EV17)*中間層!$C$3+EW17</f>
        <v>187.25187509039034</v>
      </c>
      <c r="EY17">
        <f t="shared" si="80"/>
        <v>6</v>
      </c>
      <c r="EZ17" s="3" t="s">
        <v>13</v>
      </c>
      <c r="FA17" s="2" t="s">
        <v>34</v>
      </c>
      <c r="FB17">
        <f ca="1">OFFSET(EX11,$FB$11+1,0)</f>
        <v>151.98364535253333</v>
      </c>
      <c r="FC17" s="3" t="s">
        <v>13</v>
      </c>
      <c r="FD17">
        <v>6</v>
      </c>
      <c r="FE17" s="7">
        <v>0.08</v>
      </c>
      <c r="FF17">
        <v>128.83070414551722</v>
      </c>
      <c r="FG17">
        <v>174.9531030780096</v>
      </c>
      <c r="FH17">
        <v>191.04791852597833</v>
      </c>
      <c r="FI17">
        <v>187.58713338241799</v>
      </c>
      <c r="FJ17">
        <v>162.89015761161747</v>
      </c>
      <c r="FK17">
        <v>253.66401959468314</v>
      </c>
      <c r="FL17">
        <f t="shared" ca="1" si="48"/>
        <v>128.83070414551722</v>
      </c>
      <c r="FM17">
        <f t="shared" ca="1" si="49"/>
        <v>174.9531030780096</v>
      </c>
      <c r="FN17">
        <f t="shared" ca="1" si="50"/>
        <v>191.04791852597833</v>
      </c>
      <c r="FO17">
        <f t="shared" ca="1" si="51"/>
        <v>-6.0055166969047204E-3</v>
      </c>
      <c r="FP17">
        <f t="shared" ca="1" si="52"/>
        <v>1.8232754831855571</v>
      </c>
      <c r="FQ17">
        <f t="shared" ca="1" si="53"/>
        <v>52.680721728501261</v>
      </c>
      <c r="FR17">
        <f ca="1">(FO17*中間層!$C$3+FP17)*中間層!$C$3+FQ17</f>
        <v>174.95310307800978</v>
      </c>
      <c r="FS17">
        <f t="shared" si="81"/>
        <v>6</v>
      </c>
      <c r="FT17" s="3" t="s">
        <v>13</v>
      </c>
      <c r="FU17" s="2" t="s">
        <v>34</v>
      </c>
      <c r="FV17">
        <f ca="1">OFFSET(FR11,$FV$11+1,0)</f>
        <v>142.81563738510394</v>
      </c>
      <c r="FW17" s="3" t="s">
        <v>13</v>
      </c>
      <c r="FX17">
        <v>6</v>
      </c>
      <c r="FY17" s="7">
        <v>0.08</v>
      </c>
      <c r="FZ17">
        <v>123.40751386592183</v>
      </c>
      <c r="GA17">
        <v>159.89548727097849</v>
      </c>
      <c r="GB17">
        <v>167.01491262787238</v>
      </c>
      <c r="GC17">
        <v>298.79771955486524</v>
      </c>
      <c r="GD17">
        <v>162.89015761161747</v>
      </c>
      <c r="GE17">
        <v>172.17211603728668</v>
      </c>
      <c r="GF17">
        <f t="shared" ca="1" si="54"/>
        <v>123.40751386592183</v>
      </c>
      <c r="GG17">
        <f t="shared" ca="1" si="55"/>
        <v>159.89548727097849</v>
      </c>
      <c r="GH17">
        <f t="shared" ca="1" si="56"/>
        <v>167.01491262787238</v>
      </c>
      <c r="GI17">
        <f t="shared" ca="1" si="57"/>
        <v>-5.8737096096325549E-3</v>
      </c>
      <c r="GJ17">
        <f t="shared" ca="1" si="58"/>
        <v>1.6108159095460166</v>
      </c>
      <c r="GK17">
        <f t="shared" ca="1" si="59"/>
        <v>57.550992412702321</v>
      </c>
      <c r="GL17">
        <f ca="1">(GI17*中間層!$C$3+GJ17)*中間層!$C$3+GK17</f>
        <v>159.89548727097844</v>
      </c>
      <c r="GM17">
        <f t="shared" si="82"/>
        <v>6</v>
      </c>
      <c r="GN17" s="3" t="s">
        <v>13</v>
      </c>
      <c r="GO17" s="2" t="s">
        <v>34</v>
      </c>
      <c r="GP17">
        <f ca="1">OFFSET(GL11,$GP$11+1,0)</f>
        <v>131.29253180545231</v>
      </c>
      <c r="GQ17" s="3" t="s">
        <v>13</v>
      </c>
      <c r="GR17">
        <v>6</v>
      </c>
      <c r="GS17" s="7">
        <v>0.08</v>
      </c>
      <c r="GT17">
        <v>115.8906006822201</v>
      </c>
      <c r="GU17">
        <v>141.29034069203814</v>
      </c>
      <c r="GV17">
        <v>136.33749366681752</v>
      </c>
      <c r="GW17">
        <v>298.79771955486524</v>
      </c>
      <c r="GX17">
        <v>162.89015761161747</v>
      </c>
      <c r="GY17">
        <v>172.17211603728668</v>
      </c>
      <c r="GZ17">
        <f t="shared" ca="1" si="60"/>
        <v>115.8906006822201</v>
      </c>
      <c r="HA17">
        <f t="shared" ca="1" si="61"/>
        <v>141.29034069203814</v>
      </c>
      <c r="HB17">
        <f t="shared" ca="1" si="62"/>
        <v>136.33749366681752</v>
      </c>
      <c r="HC17">
        <f t="shared" ca="1" si="63"/>
        <v>-6.0705174070077297E-3</v>
      </c>
      <c r="HD17">
        <f t="shared" ca="1" si="64"/>
        <v>1.4185724112475206</v>
      </c>
      <c r="HE17">
        <f t="shared" ca="1" si="65"/>
        <v>60.138273637363497</v>
      </c>
      <c r="HF17">
        <f ca="1">(HC17*中間層!$C$3+HD17)*中間層!$C$3+HE17</f>
        <v>141.29034069203828</v>
      </c>
      <c r="HG17">
        <f t="shared" si="83"/>
        <v>6</v>
      </c>
      <c r="HH17" s="3" t="s">
        <v>13</v>
      </c>
      <c r="HI17" s="2" t="s">
        <v>34</v>
      </c>
      <c r="HJ17">
        <f ca="1">OFFSET(HF11,$HJ$11+1,0)</f>
        <v>116.74896728309555</v>
      </c>
      <c r="HK17" s="3" t="s">
        <v>13</v>
      </c>
      <c r="HL17">
        <v>6</v>
      </c>
      <c r="HM17" s="7">
        <v>0.08</v>
      </c>
      <c r="HN17">
        <v>105.28361663098519</v>
      </c>
      <c r="HO17">
        <v>117.02273247390585</v>
      </c>
      <c r="HP17">
        <v>136.33749366681752</v>
      </c>
      <c r="HQ17">
        <v>298.79771955486524</v>
      </c>
      <c r="HR17">
        <v>162.89015761161747</v>
      </c>
      <c r="HS17">
        <v>172.17211603728668</v>
      </c>
      <c r="HT17">
        <f t="shared" ca="1" si="66"/>
        <v>105.28361663098519</v>
      </c>
      <c r="HU17">
        <f t="shared" ca="1" si="67"/>
        <v>117.02273247390585</v>
      </c>
      <c r="HV17">
        <f t="shared" ca="1" si="68"/>
        <v>136.33749366681752</v>
      </c>
      <c r="HW17">
        <f t="shared" ca="1" si="69"/>
        <v>1.5151290699982019E-3</v>
      </c>
      <c r="HX17">
        <f t="shared" ca="1" si="70"/>
        <v>7.5129563586823645E-3</v>
      </c>
      <c r="HY17">
        <f t="shared" ca="1" si="71"/>
        <v>101.12014613805562</v>
      </c>
      <c r="HZ17">
        <f ca="1">(HW17*中間層!$C$3+HX17)*中間層!$C$3+HY17</f>
        <v>117.02273247390588</v>
      </c>
      <c r="IA17">
        <f t="shared" si="84"/>
        <v>6</v>
      </c>
      <c r="IB17" s="3" t="s">
        <v>13</v>
      </c>
      <c r="IC17" s="2" t="s">
        <v>34</v>
      </c>
      <c r="ID17">
        <f ca="1">OFFSET(HZ11,$ID$11+1,0)</f>
        <v>97.303894727900229</v>
      </c>
      <c r="IE17" s="3" t="s">
        <v>13</v>
      </c>
    </row>
    <row r="18" spans="1:239" x14ac:dyDescent="0.25">
      <c r="A18">
        <f t="shared" si="72"/>
        <v>7</v>
      </c>
      <c r="B18" s="7">
        <v>0.09</v>
      </c>
      <c r="C18">
        <v>135.94093718912708</v>
      </c>
      <c r="D18">
        <v>230.43985918884147</v>
      </c>
      <c r="E18">
        <v>311.70969320537057</v>
      </c>
      <c r="F18">
        <v>377.00065101054849</v>
      </c>
      <c r="G18">
        <v>429.60970874207499</v>
      </c>
      <c r="H18">
        <v>471.14478664133946</v>
      </c>
      <c r="I18">
        <f t="shared" ca="1" si="0"/>
        <v>135.94093718912708</v>
      </c>
      <c r="J18">
        <f t="shared" ca="1" si="1"/>
        <v>230.43985918884147</v>
      </c>
      <c r="K18">
        <f t="shared" ca="1" si="2"/>
        <v>311.70969320537057</v>
      </c>
      <c r="L18">
        <f t="shared" ca="1" si="3"/>
        <v>-2.6458175966370618E-3</v>
      </c>
      <c r="M18">
        <f t="shared" ca="1" si="4"/>
        <v>2.2868510794898458</v>
      </c>
      <c r="N18">
        <f t="shared" ca="1" si="5"/>
        <v>28.212927206227363</v>
      </c>
      <c r="O18">
        <f ca="1">(L18*中間層!$C$3+M18)*中間層!$C$3+N18</f>
        <v>230.4398591888413</v>
      </c>
      <c r="P18">
        <f t="shared" si="73"/>
        <v>7</v>
      </c>
      <c r="Q18" s="3" t="s">
        <v>13</v>
      </c>
      <c r="R18" s="2" t="s">
        <v>35</v>
      </c>
      <c r="S18">
        <f ca="1">S12^2*(S13-S14)-S13^2*(S12-S14)+S14^2*(S12-S13)</f>
        <v>-1.9999999999999673E-6</v>
      </c>
      <c r="T18" s="3" t="s">
        <v>13</v>
      </c>
      <c r="U18">
        <v>7</v>
      </c>
      <c r="V18" s="7">
        <v>0.09</v>
      </c>
      <c r="W18">
        <v>135.02159513642263</v>
      </c>
      <c r="X18">
        <v>225.77274599158488</v>
      </c>
      <c r="Y18">
        <v>297.64579678466646</v>
      </c>
      <c r="Z18">
        <v>352.12690591011767</v>
      </c>
      <c r="AA18">
        <v>384.08697236463593</v>
      </c>
      <c r="AB18">
        <v>423.6250736230071</v>
      </c>
      <c r="AC18">
        <f t="shared" ca="1" si="6"/>
        <v>135.02159513642263</v>
      </c>
      <c r="AD18">
        <f t="shared" ca="1" si="7"/>
        <v>225.77274599158488</v>
      </c>
      <c r="AE18">
        <f t="shared" ca="1" si="8"/>
        <v>297.64579678466646</v>
      </c>
      <c r="AF18">
        <f t="shared" ca="1" si="9"/>
        <v>-3.7756200124161405E-3</v>
      </c>
      <c r="AG18">
        <f t="shared" ca="1" si="10"/>
        <v>2.3813660189656662</v>
      </c>
      <c r="AH18">
        <f t="shared" ca="1" si="11"/>
        <v>25.39234421917963</v>
      </c>
      <c r="AI18">
        <f ca="1">(AF18*中間層!$C$3+AG18)*中間層!$C$3+AH18</f>
        <v>225.77274599158483</v>
      </c>
      <c r="AJ18">
        <f t="shared" si="74"/>
        <v>7</v>
      </c>
      <c r="AK18" s="3" t="s">
        <v>13</v>
      </c>
      <c r="AL18" s="2" t="s">
        <v>35</v>
      </c>
      <c r="AM18">
        <f ca="1">AM12^2*(AM13-AM14)-AM13^2*(AM12-AM14)+AM14^2*(AM12-AM13)</f>
        <v>-1.9999999999999673E-6</v>
      </c>
      <c r="AN18">
        <v>7</v>
      </c>
      <c r="AO18" s="7">
        <v>0.09</v>
      </c>
      <c r="AP18">
        <v>134.07237399139908</v>
      </c>
      <c r="AQ18">
        <v>217.89513314925739</v>
      </c>
      <c r="AR18">
        <v>277.99048306997747</v>
      </c>
      <c r="AS18">
        <v>320.65406458511637</v>
      </c>
      <c r="AT18">
        <v>349.48624721148053</v>
      </c>
      <c r="AU18">
        <v>367.7506088269962</v>
      </c>
      <c r="AV18">
        <f t="shared" ca="1" si="12"/>
        <v>134.07237399139908</v>
      </c>
      <c r="AW18">
        <f t="shared" ca="1" si="13"/>
        <v>217.89513314925739</v>
      </c>
      <c r="AX18">
        <f t="shared" ca="1" si="14"/>
        <v>277.99048306997747</v>
      </c>
      <c r="AY18">
        <f t="shared" ca="1" si="15"/>
        <v>-4.7454818474276395E-3</v>
      </c>
      <c r="AZ18">
        <f t="shared" ca="1" si="16"/>
        <v>2.388277460271313</v>
      </c>
      <c r="BA18">
        <f t="shared" ca="1" si="17"/>
        <v>26.522205596402557</v>
      </c>
      <c r="BB18">
        <f ca="1">(AY18*中間層!$C$3+AZ18)*中間層!$C$3+BA18</f>
        <v>217.89513314925748</v>
      </c>
      <c r="BC18">
        <f t="shared" si="75"/>
        <v>7</v>
      </c>
      <c r="BD18" s="3" t="s">
        <v>13</v>
      </c>
      <c r="BE18" s="2" t="s">
        <v>35</v>
      </c>
      <c r="BF18">
        <f ca="1">BF12^2*(BF13-BF14)-BF13^2*(BF12-BF14)+BF14^2*(BF12-BF13)</f>
        <v>-1.9999999999999673E-6</v>
      </c>
      <c r="BG18" s="3" t="s">
        <v>13</v>
      </c>
      <c r="BH18">
        <v>7</v>
      </c>
      <c r="BI18" s="7">
        <v>0.09</v>
      </c>
      <c r="BJ18">
        <v>132.95756633783157</v>
      </c>
      <c r="BK18">
        <v>211.2471992674831</v>
      </c>
      <c r="BL18">
        <v>264.61719699751995</v>
      </c>
      <c r="BM18">
        <v>299.79303038000052</v>
      </c>
      <c r="BN18">
        <v>321.4268876329964</v>
      </c>
      <c r="BO18">
        <v>332.80693080380723</v>
      </c>
      <c r="BP18">
        <f t="shared" ca="1" si="18"/>
        <v>132.95756633783157</v>
      </c>
      <c r="BQ18">
        <f t="shared" ca="1" si="19"/>
        <v>211.2471992674831</v>
      </c>
      <c r="BR18">
        <f t="shared" ca="1" si="20"/>
        <v>264.61719699751995</v>
      </c>
      <c r="BS18">
        <f t="shared" ca="1" si="21"/>
        <v>-4.9839270399229278E-3</v>
      </c>
      <c r="BT18">
        <f t="shared" ca="1" si="22"/>
        <v>2.313381714581471</v>
      </c>
      <c r="BU18">
        <f t="shared" ca="1" si="23"/>
        <v>29.748298208565384</v>
      </c>
      <c r="BV18">
        <f ca="1">(BS18*中間層!$C$3+BT18)*中間層!$C$3+BU18</f>
        <v>211.24719926748321</v>
      </c>
      <c r="BW18">
        <f t="shared" si="76"/>
        <v>7</v>
      </c>
      <c r="BX18" s="3" t="s">
        <v>13</v>
      </c>
      <c r="BY18" s="2" t="s">
        <v>35</v>
      </c>
      <c r="BZ18">
        <f ca="1">BZ12^2*(BZ13-BZ14)-BZ13^2*(BZ12-BZ14)+BZ14^2*(BZ12-BZ13)</f>
        <v>-1.9999999999999673E-6</v>
      </c>
      <c r="CA18" s="3" t="s">
        <v>13</v>
      </c>
      <c r="CB18">
        <v>7</v>
      </c>
      <c r="CC18" s="7">
        <v>0.09</v>
      </c>
      <c r="CD18">
        <v>131.18023301902915</v>
      </c>
      <c r="CE18">
        <v>202.54392779004883</v>
      </c>
      <c r="CF18">
        <v>247.58593336696805</v>
      </c>
      <c r="CG18">
        <v>274.22229679916563</v>
      </c>
      <c r="CH18">
        <v>287.43548053164983</v>
      </c>
      <c r="CI18">
        <v>290.80873604223308</v>
      </c>
      <c r="CJ18">
        <f t="shared" ca="1" si="24"/>
        <v>131.18023301902915</v>
      </c>
      <c r="CK18">
        <f t="shared" ca="1" si="25"/>
        <v>202.54392779004883</v>
      </c>
      <c r="CL18">
        <f t="shared" ca="1" si="26"/>
        <v>247.58593336696805</v>
      </c>
      <c r="CM18">
        <f t="shared" ca="1" si="27"/>
        <v>-5.2643378388200941E-3</v>
      </c>
      <c r="CN18">
        <f t="shared" ca="1" si="28"/>
        <v>2.2169245712434074</v>
      </c>
      <c r="CO18">
        <f t="shared" ca="1" si="29"/>
        <v>33.494849053909036</v>
      </c>
      <c r="CP18">
        <f ca="1">(CM18*中間層!$C$3+CN18)*中間層!$C$3+CO18</f>
        <v>202.54392779004883</v>
      </c>
      <c r="CQ18">
        <f t="shared" si="77"/>
        <v>7</v>
      </c>
      <c r="CR18" s="3" t="s">
        <v>13</v>
      </c>
      <c r="CS18" s="2" t="s">
        <v>35</v>
      </c>
      <c r="CT18">
        <f ca="1">CT12^2*(CT13-CT14)-CT13^2*(CT12-CT14)+CT14^2*(CT12-CT13)</f>
        <v>-1.9999999999999673E-6</v>
      </c>
      <c r="CU18" s="3" t="s">
        <v>13</v>
      </c>
      <c r="CV18">
        <v>7</v>
      </c>
      <c r="CW18" s="7">
        <v>0.09</v>
      </c>
      <c r="CX18">
        <v>128.45096523473828</v>
      </c>
      <c r="CY18">
        <v>190.66804899330646</v>
      </c>
      <c r="CZ18">
        <v>225.50357347189578</v>
      </c>
      <c r="DA18">
        <v>242.1118136278526</v>
      </c>
      <c r="DB18">
        <v>246.09776786828036</v>
      </c>
      <c r="DC18">
        <v>237.86637697133585</v>
      </c>
      <c r="DD18">
        <f t="shared" ca="1" si="30"/>
        <v>128.45096523473828</v>
      </c>
      <c r="DE18">
        <f t="shared" ca="1" si="31"/>
        <v>190.66804899330646</v>
      </c>
      <c r="DF18">
        <f t="shared" ca="1" si="32"/>
        <v>225.50357347189578</v>
      </c>
      <c r="DG18">
        <f t="shared" ca="1" si="33"/>
        <v>-5.4763118559957727E-3</v>
      </c>
      <c r="DH18">
        <f t="shared" ca="1" si="34"/>
        <v>2.0657884535707303</v>
      </c>
      <c r="DI18">
        <f t="shared" ca="1" si="35"/>
        <v>38.852322196191281</v>
      </c>
      <c r="DJ18">
        <f ca="1">(DG18*中間層!$C$3+DH18)*中間層!$C$3+DI18</f>
        <v>190.66804899330657</v>
      </c>
      <c r="DK18">
        <f t="shared" si="78"/>
        <v>7</v>
      </c>
      <c r="DL18" s="3" t="s">
        <v>13</v>
      </c>
      <c r="DM18" s="2" t="s">
        <v>35</v>
      </c>
      <c r="DN18">
        <f ca="1">DN12^2*(DN13-DN14)-DN13^2*(DN12-DN14)+DN14^2*(DN12-DN13)</f>
        <v>-1.9999999999999673E-6</v>
      </c>
      <c r="DO18" s="3" t="s">
        <v>13</v>
      </c>
      <c r="DP18">
        <v>7</v>
      </c>
      <c r="DQ18" s="7">
        <v>0.09</v>
      </c>
      <c r="DR18">
        <v>126.40750287197253</v>
      </c>
      <c r="DS18">
        <v>183.01472483737584</v>
      </c>
      <c r="DT18">
        <v>211.94380968228199</v>
      </c>
      <c r="DU18">
        <v>223.17786913072823</v>
      </c>
      <c r="DV18">
        <v>220.57460937076277</v>
      </c>
      <c r="DW18">
        <v>203.98335977916909</v>
      </c>
      <c r="DX18">
        <f t="shared" ca="1" si="36"/>
        <v>126.40750287197253</v>
      </c>
      <c r="DY18">
        <f t="shared" ca="1" si="37"/>
        <v>183.01472483737584</v>
      </c>
      <c r="DZ18">
        <f t="shared" ca="1" si="38"/>
        <v>211.94380968228199</v>
      </c>
      <c r="EA18">
        <f t="shared" ca="1" si="39"/>
        <v>-5.5356274240994244E-3</v>
      </c>
      <c r="EB18">
        <f t="shared" ca="1" si="40"/>
        <v>1.9624885529229814</v>
      </c>
      <c r="EC18">
        <f t="shared" ca="1" si="41"/>
        <v>42.122143786072073</v>
      </c>
      <c r="ED18">
        <f ca="1">(EA18*中間層!$C$3+EB18)*中間層!$C$3+EC18</f>
        <v>183.01472483737598</v>
      </c>
      <c r="EE18">
        <f t="shared" si="79"/>
        <v>7</v>
      </c>
      <c r="EF18" s="3" t="s">
        <v>13</v>
      </c>
      <c r="EG18" s="2" t="s">
        <v>35</v>
      </c>
      <c r="EH18">
        <f ca="1">EH12^2*(EH13-EH14)-EH13^2*(EH12-EH14)+EH14^2*(EH12-EH13)</f>
        <v>-1.9999999999999673E-6</v>
      </c>
      <c r="EI18" s="3" t="s">
        <v>13</v>
      </c>
      <c r="EJ18">
        <v>7</v>
      </c>
      <c r="EK18" s="7">
        <v>0.09</v>
      </c>
      <c r="EL18">
        <v>123.49434918711108</v>
      </c>
      <c r="EM18">
        <v>173.84773740136373</v>
      </c>
      <c r="EN18">
        <v>196.15779373539849</v>
      </c>
      <c r="EO18">
        <v>201.09708807218414</v>
      </c>
      <c r="EP18">
        <v>190.58043495579719</v>
      </c>
      <c r="EQ18">
        <v>159.72614408676239</v>
      </c>
      <c r="ER18">
        <f t="shared" ca="1" si="42"/>
        <v>123.49434918711108</v>
      </c>
      <c r="ES18">
        <f t="shared" ca="1" si="43"/>
        <v>173.84773740136373</v>
      </c>
      <c r="ET18">
        <f t="shared" ca="1" si="44"/>
        <v>196.15779373539849</v>
      </c>
      <c r="EU18">
        <f t="shared" ca="1" si="45"/>
        <v>-5.6086663760435843E-3</v>
      </c>
      <c r="EV18">
        <f t="shared" ca="1" si="46"/>
        <v>1.8483677206915901</v>
      </c>
      <c r="EW18">
        <f t="shared" ca="1" si="47"/>
        <v>45.097629092640517</v>
      </c>
      <c r="EX18">
        <f ca="1">(EU18*中間層!$C$3+EV18)*中間層!$C$3+EW18</f>
        <v>173.84773740136367</v>
      </c>
      <c r="EY18">
        <f t="shared" si="80"/>
        <v>7</v>
      </c>
      <c r="EZ18" s="3" t="s">
        <v>13</v>
      </c>
      <c r="FA18" s="2" t="s">
        <v>35</v>
      </c>
      <c r="FB18">
        <f ca="1">FB12^2*(FB13-FB14)-FB13^2*(FB12-FB14)+FB14^2*(FB12-FB13)</f>
        <v>-1.9999999999999673E-6</v>
      </c>
      <c r="FC18" s="3" t="s">
        <v>13</v>
      </c>
      <c r="FD18">
        <v>7</v>
      </c>
      <c r="FE18" s="7">
        <v>0.09</v>
      </c>
      <c r="FF18">
        <v>119.72235827041192</v>
      </c>
      <c r="FG18">
        <v>162.65066220116194</v>
      </c>
      <c r="FH18">
        <v>177.8743610228417</v>
      </c>
      <c r="FI18">
        <v>174.60014278985832</v>
      </c>
      <c r="FJ18">
        <v>151.32493454019664</v>
      </c>
      <c r="FK18">
        <v>241.21804764415876</v>
      </c>
      <c r="FL18">
        <f t="shared" ca="1" si="48"/>
        <v>119.72235827041192</v>
      </c>
      <c r="FM18">
        <f t="shared" ca="1" si="49"/>
        <v>162.65066220116194</v>
      </c>
      <c r="FN18">
        <f t="shared" ca="1" si="50"/>
        <v>177.8743610228417</v>
      </c>
      <c r="FO18">
        <f t="shared" ca="1" si="51"/>
        <v>-5.5409210218140504E-3</v>
      </c>
      <c r="FP18">
        <f t="shared" ca="1" si="52"/>
        <v>1.6897042318871083</v>
      </c>
      <c r="FQ18">
        <f t="shared" ca="1" si="53"/>
        <v>49.089449230591654</v>
      </c>
      <c r="FR18">
        <f ca="1">(FO18*中間層!$C$3+FP18)*中間層!$C$3+FQ18</f>
        <v>162.65066220116196</v>
      </c>
      <c r="FS18">
        <f t="shared" si="81"/>
        <v>7</v>
      </c>
      <c r="FT18" s="3" t="s">
        <v>13</v>
      </c>
      <c r="FU18" s="2" t="s">
        <v>35</v>
      </c>
      <c r="FV18">
        <f ca="1">FV12^2*(FV13-FV14)-FV13^2*(FV12-FV14)+FV14^2*(FV12-FV13)</f>
        <v>-1.9999999999999673E-6</v>
      </c>
      <c r="FW18" s="3" t="s">
        <v>13</v>
      </c>
      <c r="FX18">
        <v>7</v>
      </c>
      <c r="FY18" s="7">
        <v>0.09</v>
      </c>
      <c r="FZ18">
        <v>114.78573397513327</v>
      </c>
      <c r="GA18">
        <v>148.94802798499686</v>
      </c>
      <c r="GB18">
        <v>155.6748687771713</v>
      </c>
      <c r="GC18">
        <v>285.81072896230557</v>
      </c>
      <c r="GD18">
        <v>151.32493454019664</v>
      </c>
      <c r="GE18">
        <v>159.72614408676239</v>
      </c>
      <c r="GF18">
        <f t="shared" ca="1" si="54"/>
        <v>114.78573397513327</v>
      </c>
      <c r="GG18">
        <f t="shared" ca="1" si="55"/>
        <v>148.94802798499686</v>
      </c>
      <c r="GH18">
        <f t="shared" ca="1" si="56"/>
        <v>155.6748687771713</v>
      </c>
      <c r="GI18">
        <f t="shared" ca="1" si="57"/>
        <v>-5.4870906435378307E-3</v>
      </c>
      <c r="GJ18">
        <f t="shared" ca="1" si="58"/>
        <v>1.5063094767279459</v>
      </c>
      <c r="GK18">
        <f t="shared" ca="1" si="59"/>
        <v>53.187986747580467</v>
      </c>
      <c r="GL18">
        <f ca="1">(GI18*中間層!$C$3+GJ18)*中間層!$C$3+GK18</f>
        <v>148.94802798499677</v>
      </c>
      <c r="GM18">
        <f t="shared" si="82"/>
        <v>7</v>
      </c>
      <c r="GN18" s="3" t="s">
        <v>13</v>
      </c>
      <c r="GO18" s="2" t="s">
        <v>35</v>
      </c>
      <c r="GP18">
        <f ca="1">GP12^2*(GP13-GP14)-GP13^2*(GP12-GP14)+GP14^2*(GP12-GP13)</f>
        <v>-1.9999999999999673E-6</v>
      </c>
      <c r="GQ18" s="3" t="s">
        <v>13</v>
      </c>
      <c r="GR18">
        <v>7</v>
      </c>
      <c r="GS18" s="7">
        <v>0.09</v>
      </c>
      <c r="GT18">
        <v>107.91996012528597</v>
      </c>
      <c r="GU18">
        <v>131.86476638718457</v>
      </c>
      <c r="GV18">
        <v>127.19558352282687</v>
      </c>
      <c r="GW18">
        <v>285.81072896230557</v>
      </c>
      <c r="GX18">
        <v>151.32493454019664</v>
      </c>
      <c r="GY18">
        <v>159.72614408676239</v>
      </c>
      <c r="GZ18">
        <f t="shared" ca="1" si="60"/>
        <v>107.91996012528597</v>
      </c>
      <c r="HA18">
        <f t="shared" ca="1" si="61"/>
        <v>131.86476638718457</v>
      </c>
      <c r="HB18">
        <f t="shared" ca="1" si="62"/>
        <v>127.19558352282687</v>
      </c>
      <c r="HC18">
        <f t="shared" ca="1" si="63"/>
        <v>-5.7227978252512622E-3</v>
      </c>
      <c r="HD18">
        <f t="shared" ca="1" si="64"/>
        <v>1.3373157990256619</v>
      </c>
      <c r="HE18">
        <f t="shared" ca="1" si="65"/>
        <v>55.361164737130999</v>
      </c>
      <c r="HF18">
        <f ca="1">(HC18*中間層!$C$3+HD18)*中間層!$C$3+HE18</f>
        <v>131.86476638718457</v>
      </c>
      <c r="HG18">
        <f t="shared" si="83"/>
        <v>7</v>
      </c>
      <c r="HH18" s="3" t="s">
        <v>13</v>
      </c>
      <c r="HI18" s="2" t="s">
        <v>35</v>
      </c>
      <c r="HJ18">
        <f ca="1">HJ12^2*(HJ13-HJ14)-HJ13^2*(HJ12-HJ14)+HJ14^2*(HJ12-HJ13)</f>
        <v>-1.9999999999999673E-6</v>
      </c>
      <c r="HK18" s="3" t="s">
        <v>13</v>
      </c>
      <c r="HL18">
        <v>7</v>
      </c>
      <c r="HM18" s="7">
        <v>0.09</v>
      </c>
      <c r="HN18">
        <v>98.340621199658671</v>
      </c>
      <c r="HO18">
        <v>109.45223345109127</v>
      </c>
      <c r="HP18">
        <v>127.19558352282687</v>
      </c>
      <c r="HQ18">
        <v>285.81072896230557</v>
      </c>
      <c r="HR18">
        <v>151.32493454019664</v>
      </c>
      <c r="HS18">
        <v>159.72614408676239</v>
      </c>
      <c r="HT18">
        <f t="shared" ca="1" si="66"/>
        <v>98.340621199658671</v>
      </c>
      <c r="HU18">
        <f t="shared" ca="1" si="67"/>
        <v>109.45223345109127</v>
      </c>
      <c r="HV18">
        <f t="shared" ca="1" si="68"/>
        <v>127.19558352282687</v>
      </c>
      <c r="HW18">
        <f t="shared" ca="1" si="69"/>
        <v>1.3263475640606013E-3</v>
      </c>
      <c r="HX18">
        <f t="shared" ca="1" si="70"/>
        <v>2.3280110419562437E-2</v>
      </c>
      <c r="HY18">
        <f t="shared" ca="1" si="71"/>
        <v>93.860746768529054</v>
      </c>
      <c r="HZ18">
        <f ca="1">(HW18*中間層!$C$3+HX18)*中間層!$C$3+HY18</f>
        <v>109.4522334510913</v>
      </c>
      <c r="IA18">
        <f t="shared" si="84"/>
        <v>7</v>
      </c>
      <c r="IB18" s="3" t="s">
        <v>13</v>
      </c>
      <c r="IC18" s="2" t="s">
        <v>35</v>
      </c>
      <c r="ID18">
        <f ca="1">ID12^2*(ID13-ID14)-ID13^2*(ID12-ID14)+ID14^2*(ID12-ID13)</f>
        <v>-1.9999999999999673E-6</v>
      </c>
      <c r="IE18" s="3" t="s">
        <v>13</v>
      </c>
    </row>
    <row r="19" spans="1:239" x14ac:dyDescent="0.25">
      <c r="A19">
        <f t="shared" si="72"/>
        <v>8</v>
      </c>
      <c r="B19" s="7">
        <v>0.1</v>
      </c>
      <c r="C19">
        <v>125.01875832106768</v>
      </c>
      <c r="D19">
        <v>211.2457223339365</v>
      </c>
      <c r="E19">
        <v>285.71067270818054</v>
      </c>
      <c r="F19">
        <v>348.024316760543</v>
      </c>
      <c r="G19">
        <v>398.28653815677342</v>
      </c>
      <c r="H19">
        <v>438.22673210784887</v>
      </c>
      <c r="I19">
        <f t="shared" ca="1" si="0"/>
        <v>125.01875832106768</v>
      </c>
      <c r="J19">
        <f t="shared" ca="1" si="1"/>
        <v>211.2457223339365</v>
      </c>
      <c r="K19">
        <f t="shared" ca="1" si="2"/>
        <v>285.71067270818054</v>
      </c>
      <c r="L19">
        <f t="shared" ca="1" si="3"/>
        <v>-2.3524027277249623E-3</v>
      </c>
      <c r="M19">
        <f t="shared" ca="1" si="4"/>
        <v>2.07739968941612</v>
      </c>
      <c r="N19">
        <f t="shared" ca="1" si="5"/>
        <v>27.029780669574023</v>
      </c>
      <c r="O19">
        <f ca="1">(L19*中間層!$C$3+M19)*中間層!$C$3+N19</f>
        <v>211.24572233393638</v>
      </c>
      <c r="P19">
        <f t="shared" si="73"/>
        <v>8</v>
      </c>
      <c r="Q19" s="3" t="s">
        <v>13</v>
      </c>
      <c r="R19" s="2" t="s">
        <v>24</v>
      </c>
      <c r="S19">
        <f ca="1">(S15*(S13-S14)-S16*(S12-S14)+S17*(S12-S13))/S18</f>
        <v>18379.763087034895</v>
      </c>
      <c r="T19" s="3" t="s">
        <v>13</v>
      </c>
      <c r="U19">
        <v>8</v>
      </c>
      <c r="V19" s="7">
        <v>0.1</v>
      </c>
      <c r="W19">
        <v>124.24748252567281</v>
      </c>
      <c r="X19">
        <v>207.08059048778904</v>
      </c>
      <c r="Y19">
        <v>274.35628342026456</v>
      </c>
      <c r="Z19">
        <v>326.80463996500885</v>
      </c>
      <c r="AA19">
        <v>357.2385404343762</v>
      </c>
      <c r="AB19">
        <v>395.3836292135029</v>
      </c>
      <c r="AC19">
        <f t="shared" ca="1" si="6"/>
        <v>124.24748252567281</v>
      </c>
      <c r="AD19">
        <f t="shared" ca="1" si="7"/>
        <v>207.08059048778904</v>
      </c>
      <c r="AE19">
        <f t="shared" ca="1" si="8"/>
        <v>274.35628342026456</v>
      </c>
      <c r="AF19">
        <f t="shared" ca="1" si="9"/>
        <v>-3.1114830059281447E-3</v>
      </c>
      <c r="AG19">
        <f t="shared" ca="1" si="10"/>
        <v>2.1233846101315459</v>
      </c>
      <c r="AH19">
        <f t="shared" ca="1" si="11"/>
        <v>25.856959533915848</v>
      </c>
      <c r="AI19">
        <f ca="1">(AF19*中間層!$C$3+AG19)*中間層!$C$3+AH19</f>
        <v>207.08059048778898</v>
      </c>
      <c r="AJ19">
        <f t="shared" si="74"/>
        <v>8</v>
      </c>
      <c r="AK19" s="3" t="s">
        <v>13</v>
      </c>
      <c r="AL19" s="2" t="s">
        <v>24</v>
      </c>
      <c r="AM19">
        <f ca="1">(AM15*(AM13-AM14)-AM16*(AM12-AM14)+AM17*(AM12-AM13))/AM18</f>
        <v>14817.433961506718</v>
      </c>
      <c r="AN19">
        <v>8</v>
      </c>
      <c r="AO19" s="7">
        <v>0.1</v>
      </c>
      <c r="AP19">
        <v>123.30216893249641</v>
      </c>
      <c r="AQ19">
        <v>200.38015179941971</v>
      </c>
      <c r="AR19">
        <v>258.22499388833126</v>
      </c>
      <c r="AS19">
        <v>299.04949317197008</v>
      </c>
      <c r="AT19">
        <v>326.45226816523416</v>
      </c>
      <c r="AU19">
        <v>343.34708763530148</v>
      </c>
      <c r="AV19">
        <f t="shared" ca="1" si="12"/>
        <v>123.30216893249641</v>
      </c>
      <c r="AW19">
        <f t="shared" ca="1" si="13"/>
        <v>200.38015179941971</v>
      </c>
      <c r="AX19">
        <f t="shared" ca="1" si="14"/>
        <v>258.22499388833126</v>
      </c>
      <c r="AY19">
        <f t="shared" ca="1" si="15"/>
        <v>-3.8466281556023387E-3</v>
      </c>
      <c r="AZ19">
        <f t="shared" ca="1" si="16"/>
        <v>2.1185538806788187</v>
      </c>
      <c r="BA19">
        <f t="shared" ca="1" si="17"/>
        <v>26.991045287561356</v>
      </c>
      <c r="BB19">
        <f ca="1">(AY19*中間層!$C$3+AZ19)*中間層!$C$3+BA19</f>
        <v>200.38015179941982</v>
      </c>
      <c r="BC19">
        <f t="shared" si="75"/>
        <v>8</v>
      </c>
      <c r="BD19" s="3" t="s">
        <v>13</v>
      </c>
      <c r="BE19" s="2" t="s">
        <v>24</v>
      </c>
      <c r="BF19">
        <f ca="1">(BF15*(BF13-BF14)-BF16*(BF12-BF14)+BF17*(BF12-BF13))/BF18</f>
        <v>12812.215066651854</v>
      </c>
      <c r="BG19" s="3" t="s">
        <v>13</v>
      </c>
      <c r="BH19">
        <v>8</v>
      </c>
      <c r="BI19" s="7">
        <v>0.1</v>
      </c>
      <c r="BJ19">
        <v>122.33946784039856</v>
      </c>
      <c r="BK19">
        <v>195.32457457139901</v>
      </c>
      <c r="BL19">
        <v>246.51615293411481</v>
      </c>
      <c r="BM19">
        <v>280.2194210584629</v>
      </c>
      <c r="BN19">
        <v>300.3510838185988</v>
      </c>
      <c r="BO19">
        <v>310.9150937971242</v>
      </c>
      <c r="BP19">
        <f t="shared" ca="1" si="18"/>
        <v>122.33946784039856</v>
      </c>
      <c r="BQ19">
        <f t="shared" ca="1" si="19"/>
        <v>195.32457457139901</v>
      </c>
      <c r="BR19">
        <f t="shared" ca="1" si="20"/>
        <v>246.51615293411481</v>
      </c>
      <c r="BS19">
        <f t="shared" ca="1" si="21"/>
        <v>-4.3587056736569358E-3</v>
      </c>
      <c r="BT19">
        <f t="shared" ca="1" si="22"/>
        <v>2.1135079856685492</v>
      </c>
      <c r="BU19">
        <f t="shared" ca="1" si="23"/>
        <v>27.560832741113423</v>
      </c>
      <c r="BV19">
        <f ca="1">(BS19*中間層!$C$3+BT19)*中間層!$C$3+BU19</f>
        <v>195.32457457139898</v>
      </c>
      <c r="BW19">
        <f t="shared" si="76"/>
        <v>8</v>
      </c>
      <c r="BX19" s="3" t="s">
        <v>13</v>
      </c>
      <c r="BY19" s="2" t="s">
        <v>24</v>
      </c>
      <c r="BZ19">
        <f ca="1">(BZ15*(BZ13-BZ14)-BZ16*(BZ12-BZ14)+BZ17*(BZ12-BZ13))/BZ18</f>
        <v>7562.6023102769568</v>
      </c>
      <c r="CA19" s="3" t="s">
        <v>13</v>
      </c>
      <c r="CB19">
        <v>8</v>
      </c>
      <c r="CC19" s="7">
        <v>0.1</v>
      </c>
      <c r="CD19">
        <v>120.85876929863721</v>
      </c>
      <c r="CE19">
        <v>188.16347850629737</v>
      </c>
      <c r="CF19">
        <v>231.28673783101175</v>
      </c>
      <c r="CG19">
        <v>256.47094836412475</v>
      </c>
      <c r="CH19">
        <v>268.72222773071468</v>
      </c>
      <c r="CI19">
        <v>272.01303800588431</v>
      </c>
      <c r="CJ19">
        <f t="shared" ca="1" si="24"/>
        <v>120.85876929863721</v>
      </c>
      <c r="CK19">
        <f t="shared" ca="1" si="25"/>
        <v>188.16347850629737</v>
      </c>
      <c r="CL19">
        <f t="shared" ca="1" si="26"/>
        <v>231.28673783101175</v>
      </c>
      <c r="CM19">
        <f t="shared" ca="1" si="27"/>
        <v>-4.8362899765891565E-3</v>
      </c>
      <c r="CN19">
        <f t="shared" ca="1" si="28"/>
        <v>2.0715376806415771</v>
      </c>
      <c r="CO19">
        <f t="shared" ca="1" si="29"/>
        <v>29.372610208031297</v>
      </c>
      <c r="CP19">
        <f ca="1">(CM19*中間層!$C$3+CN19)*中間層!$C$3+CO19</f>
        <v>188.16347850629742</v>
      </c>
      <c r="CQ19">
        <f t="shared" si="77"/>
        <v>8</v>
      </c>
      <c r="CR19" s="3" t="s">
        <v>13</v>
      </c>
      <c r="CS19" s="2" t="s">
        <v>24</v>
      </c>
      <c r="CT19">
        <f ca="1">(CT15*(CT13-CT14)-CT16*(CT12-CT14)+CT17*(CT12-CT13))/CT18</f>
        <v>3907.0751050886506</v>
      </c>
      <c r="CU19" s="3" t="s">
        <v>13</v>
      </c>
      <c r="CV19">
        <v>8</v>
      </c>
      <c r="CW19" s="7">
        <v>0.1</v>
      </c>
      <c r="CX19">
        <v>118.5314899467964</v>
      </c>
      <c r="CY19">
        <v>177.93764314308132</v>
      </c>
      <c r="CZ19">
        <v>211.13264075921523</v>
      </c>
      <c r="DA19">
        <v>226.70342626224721</v>
      </c>
      <c r="DB19">
        <v>230.3474473757305</v>
      </c>
      <c r="DC19">
        <v>222.66318942945435</v>
      </c>
      <c r="DD19">
        <f t="shared" ca="1" si="30"/>
        <v>118.5314899467964</v>
      </c>
      <c r="DE19">
        <f t="shared" ca="1" si="31"/>
        <v>177.93764314308132</v>
      </c>
      <c r="DF19">
        <f t="shared" ca="1" si="32"/>
        <v>211.13264075921523</v>
      </c>
      <c r="DG19">
        <f t="shared" ca="1" si="33"/>
        <v>-5.2422311160302054E-3</v>
      </c>
      <c r="DH19">
        <f t="shared" ca="1" si="34"/>
        <v>1.9744577313302285</v>
      </c>
      <c r="DI19">
        <f t="shared" ca="1" si="35"/>
        <v>32.914181170360358</v>
      </c>
      <c r="DJ19">
        <f ca="1">(DG19*中間層!$C$3+DH19)*中間層!$C$3+DI19</f>
        <v>177.93764314308117</v>
      </c>
      <c r="DK19">
        <f t="shared" si="78"/>
        <v>8</v>
      </c>
      <c r="DL19" s="3" t="s">
        <v>13</v>
      </c>
      <c r="DM19" s="2" t="s">
        <v>24</v>
      </c>
      <c r="DN19">
        <f ca="1">(DN15*(DN13-DN14)-DN16*(DN12-DN14)+DN17*(DN12-DN13))/DN18</f>
        <v>1277.8672573805702</v>
      </c>
      <c r="DO19" s="3" t="s">
        <v>13</v>
      </c>
      <c r="DP19">
        <v>8</v>
      </c>
      <c r="DQ19" s="7">
        <v>0.1</v>
      </c>
      <c r="DR19">
        <v>116.87751069535554</v>
      </c>
      <c r="DS19">
        <v>171.1569212279627</v>
      </c>
      <c r="DT19">
        <v>198.52956962617083</v>
      </c>
      <c r="DU19">
        <v>209.01744131849762</v>
      </c>
      <c r="DV19">
        <v>206.60075236120502</v>
      </c>
      <c r="DW19">
        <v>191.11538717285919</v>
      </c>
      <c r="DX19">
        <f t="shared" ca="1" si="36"/>
        <v>116.87751069535554</v>
      </c>
      <c r="DY19">
        <f t="shared" ca="1" si="37"/>
        <v>171.1569212279627</v>
      </c>
      <c r="DZ19">
        <f t="shared" ca="1" si="38"/>
        <v>198.52956962617083</v>
      </c>
      <c r="EA19">
        <f t="shared" ca="1" si="39"/>
        <v>-5.3813524268798135E-3</v>
      </c>
      <c r="EB19">
        <f t="shared" ca="1" si="40"/>
        <v>1.8927910746841141</v>
      </c>
      <c r="EC19">
        <f t="shared" ca="1" si="41"/>
        <v>35.691338028349278</v>
      </c>
      <c r="ED19">
        <f ca="1">(EA19*中間層!$C$3+EB19)*中間層!$C$3+EC19</f>
        <v>171.15692122796258</v>
      </c>
      <c r="EE19">
        <f t="shared" si="79"/>
        <v>8</v>
      </c>
      <c r="EF19" s="3" t="s">
        <v>13</v>
      </c>
      <c r="EG19" s="2" t="s">
        <v>24</v>
      </c>
      <c r="EH19">
        <f ca="1">(EH15*(EH13-EH14)-EH16*(EH12-EH14)+EH17*(EH12-EH13))/EH18</f>
        <v>451.55876513203924</v>
      </c>
      <c r="EI19" s="3" t="s">
        <v>13</v>
      </c>
      <c r="EJ19">
        <v>8</v>
      </c>
      <c r="EK19" s="7">
        <v>0.1</v>
      </c>
      <c r="EL19">
        <v>114.6167052355319</v>
      </c>
      <c r="EM19">
        <v>162.92071433285741</v>
      </c>
      <c r="EN19">
        <v>183.89648224641599</v>
      </c>
      <c r="EO19">
        <v>188.48132173446388</v>
      </c>
      <c r="EP19">
        <v>178.63903612466612</v>
      </c>
      <c r="EQ19">
        <v>149.3811897437933</v>
      </c>
      <c r="ER19">
        <f t="shared" ca="1" si="42"/>
        <v>114.6167052355319</v>
      </c>
      <c r="ES19">
        <f t="shared" ca="1" si="43"/>
        <v>162.92071433285741</v>
      </c>
      <c r="ET19">
        <f t="shared" ca="1" si="44"/>
        <v>183.89648224641599</v>
      </c>
      <c r="EU19">
        <f t="shared" ca="1" si="45"/>
        <v>-5.4656482367533904E-3</v>
      </c>
      <c r="EV19">
        <f t="shared" ca="1" si="46"/>
        <v>1.7859274174595192</v>
      </c>
      <c r="EW19">
        <f t="shared" ca="1" si="47"/>
        <v>38.984454954439464</v>
      </c>
      <c r="EX19">
        <f ca="1">(EU19*中間層!$C$3+EV19)*中間層!$C$3+EW19</f>
        <v>162.9207143328575</v>
      </c>
      <c r="EY19">
        <f t="shared" si="80"/>
        <v>8</v>
      </c>
      <c r="EZ19" s="3" t="s">
        <v>13</v>
      </c>
      <c r="FA19" s="2" t="s">
        <v>24</v>
      </c>
      <c r="FB19">
        <f ca="1">(FB15*(FB13-FB14)-FB16*(FB12-FB14)+FB17*(FB12-FB13))/FB18</f>
        <v>-50.229559090065592</v>
      </c>
      <c r="FC19" s="3" t="s">
        <v>13</v>
      </c>
      <c r="FD19">
        <v>8</v>
      </c>
      <c r="FE19" s="7">
        <v>0.1</v>
      </c>
      <c r="FF19">
        <v>111.56022863503725</v>
      </c>
      <c r="FG19">
        <v>152.57011093045378</v>
      </c>
      <c r="FH19">
        <v>166.86925266500896</v>
      </c>
      <c r="FI19">
        <v>163.7948590824532</v>
      </c>
      <c r="FJ19">
        <v>141.90731863241786</v>
      </c>
      <c r="FK19">
        <v>230.87309330119061</v>
      </c>
      <c r="FL19">
        <f t="shared" ca="1" si="48"/>
        <v>111.56022863503725</v>
      </c>
      <c r="FM19">
        <f t="shared" ca="1" si="49"/>
        <v>152.57011093045378</v>
      </c>
      <c r="FN19">
        <f t="shared" ca="1" si="50"/>
        <v>166.86925266500896</v>
      </c>
      <c r="FO19">
        <f t="shared" ca="1" si="51"/>
        <v>-5.3421481121722608E-3</v>
      </c>
      <c r="FP19">
        <f t="shared" ca="1" si="52"/>
        <v>1.6215198627341716</v>
      </c>
      <c r="FQ19">
        <f t="shared" ca="1" si="53"/>
        <v>43.839605778759477</v>
      </c>
      <c r="FR19">
        <f ca="1">(FO19*中間層!$C$3+FP19)*中間層!$C$3+FQ19</f>
        <v>152.57011093045404</v>
      </c>
      <c r="FS19">
        <f t="shared" si="81"/>
        <v>8</v>
      </c>
      <c r="FT19" s="3" t="s">
        <v>13</v>
      </c>
      <c r="FU19" s="2" t="s">
        <v>24</v>
      </c>
      <c r="FV19">
        <f ca="1">(FV15*(FV13-FV14)-FV16*(FV12-FV14)+FV17*(FV12-FV13))/FV18</f>
        <v>1630.3886267891298</v>
      </c>
      <c r="FW19" s="3" t="s">
        <v>13</v>
      </c>
      <c r="FX19">
        <v>8</v>
      </c>
      <c r="FY19" s="7">
        <v>0.1</v>
      </c>
      <c r="FZ19">
        <v>107.37935580483668</v>
      </c>
      <c r="GA19">
        <v>139.8794740411883</v>
      </c>
      <c r="GB19">
        <v>146.18102863155087</v>
      </c>
      <c r="GC19">
        <v>275.00544525490034</v>
      </c>
      <c r="GD19">
        <v>141.90731863241786</v>
      </c>
      <c r="GE19">
        <v>149.3811897437933</v>
      </c>
      <c r="GF19">
        <f t="shared" ca="1" si="54"/>
        <v>107.37935580483668</v>
      </c>
      <c r="GG19">
        <f t="shared" ca="1" si="55"/>
        <v>139.8794740411883</v>
      </c>
      <c r="GH19">
        <f t="shared" ca="1" si="56"/>
        <v>146.18102863155087</v>
      </c>
      <c r="GI19">
        <f t="shared" ca="1" si="57"/>
        <v>-5.2397127291978103E-3</v>
      </c>
      <c r="GJ19">
        <f t="shared" ca="1" si="58"/>
        <v>1.435959274106704</v>
      </c>
      <c r="GK19">
        <f t="shared" ca="1" si="59"/>
        <v>48.680673922495899</v>
      </c>
      <c r="GL19">
        <f ca="1">(GI19*中間層!$C$3+GJ19)*中間層!$C$3+GK19</f>
        <v>139.87947404118819</v>
      </c>
      <c r="GM19">
        <f t="shared" si="82"/>
        <v>8</v>
      </c>
      <c r="GN19" s="3" t="s">
        <v>13</v>
      </c>
      <c r="GO19" s="2" t="s">
        <v>24</v>
      </c>
      <c r="GP19">
        <f ca="1">(GP15*(GP13-GP14)-GP16*(GP12-GP14)+GP17*(GP12-GP13))/GP18</f>
        <v>2408.0585403635619</v>
      </c>
      <c r="GQ19" s="3" t="s">
        <v>13</v>
      </c>
      <c r="GR19">
        <v>8</v>
      </c>
      <c r="GS19" s="7">
        <v>0.1</v>
      </c>
      <c r="GT19">
        <v>101.42487877382969</v>
      </c>
      <c r="GU19">
        <v>123.95648308384892</v>
      </c>
      <c r="GV19">
        <v>119.61462934737568</v>
      </c>
      <c r="GW19">
        <v>275.00544525490034</v>
      </c>
      <c r="GX19">
        <v>141.90731863241786</v>
      </c>
      <c r="GY19">
        <v>149.3811897437933</v>
      </c>
      <c r="GZ19">
        <f t="shared" ca="1" si="60"/>
        <v>101.42487877382969</v>
      </c>
      <c r="HA19">
        <f t="shared" ca="1" si="61"/>
        <v>123.95648308384892</v>
      </c>
      <c r="HB19">
        <f t="shared" ca="1" si="62"/>
        <v>119.61462934737568</v>
      </c>
      <c r="HC19">
        <f t="shared" ca="1" si="63"/>
        <v>-5.3746916092984936E-3</v>
      </c>
      <c r="HD19">
        <f t="shared" ca="1" si="64"/>
        <v>1.256835827595159</v>
      </c>
      <c r="HE19">
        <f t="shared" ca="1" si="65"/>
        <v>52.019816417318104</v>
      </c>
      <c r="HF19">
        <f ca="1">(HC19*中間層!$C$3+HD19)*中間層!$C$3+HE19</f>
        <v>123.95648308384906</v>
      </c>
      <c r="HG19">
        <f t="shared" si="83"/>
        <v>8</v>
      </c>
      <c r="HH19" s="3" t="s">
        <v>13</v>
      </c>
      <c r="HI19" s="2" t="s">
        <v>24</v>
      </c>
      <c r="HJ19">
        <f ca="1">(HJ15*(HJ13-HJ14)-HJ16*(HJ12-HJ14)+HJ17*(HJ12-HJ13))/HJ18</f>
        <v>3503.8375129101146</v>
      </c>
      <c r="HK19" s="3" t="s">
        <v>13</v>
      </c>
      <c r="HL19">
        <v>8</v>
      </c>
      <c r="HM19" s="7">
        <v>0.1</v>
      </c>
      <c r="HN19">
        <v>92.674857661349904</v>
      </c>
      <c r="HO19">
        <v>103.10803447123185</v>
      </c>
      <c r="HP19">
        <v>119.61462934737568</v>
      </c>
      <c r="HQ19">
        <v>275.00544525490034</v>
      </c>
      <c r="HR19">
        <v>141.90731863241786</v>
      </c>
      <c r="HS19">
        <v>149.3811897437933</v>
      </c>
      <c r="HT19">
        <f t="shared" ca="1" si="66"/>
        <v>92.674857661349904</v>
      </c>
      <c r="HU19">
        <f t="shared" ca="1" si="67"/>
        <v>103.10803447123185</v>
      </c>
      <c r="HV19">
        <f t="shared" ca="1" si="68"/>
        <v>119.61462934737568</v>
      </c>
      <c r="HW19">
        <f t="shared" ca="1" si="69"/>
        <v>1.2146836132523823E-3</v>
      </c>
      <c r="HX19">
        <f t="shared" ca="1" si="70"/>
        <v>2.6460994209781988E-2</v>
      </c>
      <c r="HY19">
        <f t="shared" ca="1" si="71"/>
        <v>88.315098917729912</v>
      </c>
      <c r="HZ19">
        <f ca="1">(HW19*中間層!$C$3+HX19)*中間層!$C$3+HY19</f>
        <v>103.10803447123193</v>
      </c>
      <c r="IA19">
        <f t="shared" si="84"/>
        <v>8</v>
      </c>
      <c r="IB19" s="3" t="s">
        <v>13</v>
      </c>
      <c r="IC19" s="2" t="s">
        <v>24</v>
      </c>
      <c r="ID19">
        <f ca="1">(ID15*(ID13-ID14)-ID16*(ID12-ID14)+ID17*(ID12-ID13))/ID18</f>
        <v>2700.2961826383284</v>
      </c>
      <c r="IE19" s="3" t="s">
        <v>13</v>
      </c>
    </row>
    <row r="20" spans="1:239" x14ac:dyDescent="0.25">
      <c r="A20">
        <f t="shared" si="72"/>
        <v>9</v>
      </c>
      <c r="B20" s="7">
        <v>0.11</v>
      </c>
      <c r="C20">
        <v>116.55134432614781</v>
      </c>
      <c r="D20">
        <v>195.72753809643854</v>
      </c>
      <c r="E20">
        <v>263.64269112220518</v>
      </c>
      <c r="F20">
        <v>321.32215955184904</v>
      </c>
      <c r="G20">
        <v>368.2623789017548</v>
      </c>
      <c r="H20">
        <v>405.75804467244359</v>
      </c>
      <c r="I20">
        <f t="shared" ca="1" si="0"/>
        <v>116.55134432614781</v>
      </c>
      <c r="J20">
        <f t="shared" ca="1" si="1"/>
        <v>195.72753809643854</v>
      </c>
      <c r="K20">
        <f t="shared" ca="1" si="2"/>
        <v>263.64269112220518</v>
      </c>
      <c r="L20">
        <f t="shared" ca="1" si="3"/>
        <v>-2.2522081489048215E-3</v>
      </c>
      <c r="M20">
        <f t="shared" ca="1" si="4"/>
        <v>1.9213550977415368</v>
      </c>
      <c r="N20">
        <f t="shared" ca="1" si="5"/>
        <v>26.114109811332941</v>
      </c>
      <c r="O20">
        <f ca="1">(L20*中間層!$C$3+M20)*中間層!$C$3+N20</f>
        <v>195.72753809643842</v>
      </c>
      <c r="P20">
        <f t="shared" si="73"/>
        <v>9</v>
      </c>
      <c r="Q20" s="3" t="s">
        <v>13</v>
      </c>
      <c r="R20" s="2" t="s">
        <v>25</v>
      </c>
      <c r="S20">
        <f ca="1">(S12^2*(S16-S17)-S13^2*(S15-S17)+S14^2*(S15-S16))/S18</f>
        <v>-5411.5686720271387</v>
      </c>
      <c r="T20" s="3" t="s">
        <v>13</v>
      </c>
      <c r="U20">
        <v>9</v>
      </c>
      <c r="V20" s="7">
        <v>0.11</v>
      </c>
      <c r="W20">
        <v>115.88922559016328</v>
      </c>
      <c r="X20">
        <v>191.35192177629455</v>
      </c>
      <c r="Y20">
        <v>253.56262944553868</v>
      </c>
      <c r="Z20">
        <v>302.4637091738133</v>
      </c>
      <c r="AA20">
        <v>331.50354678721743</v>
      </c>
      <c r="AB20">
        <v>367.14627787341487</v>
      </c>
      <c r="AC20">
        <f t="shared" ca="1" si="6"/>
        <v>115.88922559016328</v>
      </c>
      <c r="AD20">
        <f t="shared" ca="1" si="7"/>
        <v>191.35192177629455</v>
      </c>
      <c r="AE20">
        <f t="shared" ca="1" si="8"/>
        <v>253.56262944553868</v>
      </c>
      <c r="AF20">
        <f t="shared" ca="1" si="9"/>
        <v>-2.6503977033774354E-3</v>
      </c>
      <c r="AG20">
        <f t="shared" ca="1" si="10"/>
        <v>1.9068135792292402</v>
      </c>
      <c r="AH20">
        <f t="shared" ca="1" si="11"/>
        <v>27.174540887144804</v>
      </c>
      <c r="AI20">
        <f ca="1">(AF20*中間層!$C$3+AG20)*中間層!$C$3+AH20</f>
        <v>191.35192177629449</v>
      </c>
      <c r="AJ20">
        <f t="shared" si="74"/>
        <v>9</v>
      </c>
      <c r="AK20" s="3" t="s">
        <v>13</v>
      </c>
      <c r="AL20" s="2" t="s">
        <v>25</v>
      </c>
      <c r="AM20">
        <f ca="1">(AM12^2*(AM16-AM17)-AM13^2*(AM15-AM17)+AM14^2*(AM15-AM16))/AM18</f>
        <v>-4684.5280030658951</v>
      </c>
      <c r="AN20">
        <v>9</v>
      </c>
      <c r="AO20" s="7">
        <v>0.11</v>
      </c>
      <c r="AP20">
        <v>114.53931140318943</v>
      </c>
      <c r="AQ20">
        <v>185.4276134629128</v>
      </c>
      <c r="AR20">
        <v>239.20035097821602</v>
      </c>
      <c r="AS20">
        <v>277.59936853892037</v>
      </c>
      <c r="AT20">
        <v>303.82196530523163</v>
      </c>
      <c r="AU20">
        <v>320.28655713866505</v>
      </c>
      <c r="AV20">
        <f t="shared" ca="1" si="12"/>
        <v>114.53931140318943</v>
      </c>
      <c r="AW20">
        <f t="shared" ca="1" si="13"/>
        <v>185.4276134629128</v>
      </c>
      <c r="AX20">
        <f t="shared" ca="1" si="14"/>
        <v>239.20035097821602</v>
      </c>
      <c r="AY20">
        <f t="shared" ca="1" si="15"/>
        <v>-3.4231129088840391E-3</v>
      </c>
      <c r="AZ20">
        <f t="shared" ca="1" si="16"/>
        <v>1.9312329775270718</v>
      </c>
      <c r="BA20">
        <f t="shared" ca="1" si="17"/>
        <v>26.535444799045802</v>
      </c>
      <c r="BB20">
        <f ca="1">(AY20*中間層!$C$3+AZ20)*中間層!$C$3+BA20</f>
        <v>185.42761346291257</v>
      </c>
      <c r="BC20">
        <f t="shared" si="75"/>
        <v>9</v>
      </c>
      <c r="BD20" s="3" t="s">
        <v>13</v>
      </c>
      <c r="BE20" s="2" t="s">
        <v>25</v>
      </c>
      <c r="BF20">
        <f ca="1">(BF12^2*(BF16-BF17)-BF13^2*(BF15-BF17)+BF14^2*(BF15-BF16))/BF18</f>
        <v>-4185.818997647666</v>
      </c>
      <c r="BG20" s="3" t="s">
        <v>13</v>
      </c>
      <c r="BH20">
        <v>9</v>
      </c>
      <c r="BI20" s="7">
        <v>0.11</v>
      </c>
      <c r="BJ20">
        <v>113.58527172444207</v>
      </c>
      <c r="BK20">
        <v>180.91447033737012</v>
      </c>
      <c r="BL20">
        <v>228.76143648973402</v>
      </c>
      <c r="BM20">
        <v>260.63705101876656</v>
      </c>
      <c r="BN20">
        <v>280.20458120836145</v>
      </c>
      <c r="BO20">
        <v>290.57534456933632</v>
      </c>
      <c r="BP20">
        <f t="shared" ca="1" si="18"/>
        <v>113.58527172444207</v>
      </c>
      <c r="BQ20">
        <f t="shared" ca="1" si="19"/>
        <v>180.91447033737012</v>
      </c>
      <c r="BR20">
        <f t="shared" ca="1" si="20"/>
        <v>228.76143648973402</v>
      </c>
      <c r="BS20">
        <f t="shared" ca="1" si="21"/>
        <v>-3.8964464921128236E-3</v>
      </c>
      <c r="BT20">
        <f t="shared" ca="1" si="22"/>
        <v>1.931050946075485</v>
      </c>
      <c r="BU20">
        <f t="shared" ca="1" si="23"/>
        <v>26.773840650949897</v>
      </c>
      <c r="BV20">
        <f ca="1">(BS20*中間層!$C$3+BT20)*中間層!$C$3+BU20</f>
        <v>180.91447033737015</v>
      </c>
      <c r="BW20">
        <f t="shared" si="76"/>
        <v>9</v>
      </c>
      <c r="BX20" s="3" t="s">
        <v>13</v>
      </c>
      <c r="BY20" s="2" t="s">
        <v>25</v>
      </c>
      <c r="BZ20">
        <f ca="1">(BZ12^2*(BZ16-BZ17)-BZ13^2*(BZ15-BZ17)+BZ14^2*(BZ15-BZ16))/BZ18</f>
        <v>-3029.1569085610727</v>
      </c>
      <c r="CA20" s="3" t="s">
        <v>13</v>
      </c>
      <c r="CB20">
        <v>9</v>
      </c>
      <c r="CC20" s="7">
        <v>0.11</v>
      </c>
      <c r="CD20">
        <v>112.27216345632368</v>
      </c>
      <c r="CE20">
        <v>174.56444424356374</v>
      </c>
      <c r="CF20">
        <v>215.09224674868625</v>
      </c>
      <c r="CG20">
        <v>239.24695436594061</v>
      </c>
      <c r="CH20">
        <v>251.34408962222705</v>
      </c>
      <c r="CI20">
        <v>254.41797663923569</v>
      </c>
      <c r="CJ20">
        <f t="shared" ca="1" si="24"/>
        <v>112.27216345632368</v>
      </c>
      <c r="CK20">
        <f t="shared" ca="1" si="25"/>
        <v>174.56444424356374</v>
      </c>
      <c r="CL20">
        <f t="shared" ca="1" si="26"/>
        <v>215.09224674868625</v>
      </c>
      <c r="CM20">
        <f t="shared" ca="1" si="27"/>
        <v>-4.3528956564235048E-3</v>
      </c>
      <c r="CN20">
        <f t="shared" ca="1" si="28"/>
        <v>1.8987799642083276</v>
      </c>
      <c r="CO20">
        <f t="shared" ca="1" si="29"/>
        <v>28.21540438696611</v>
      </c>
      <c r="CP20">
        <f ca="1">(CM20*中間層!$C$3+CN20)*中間層!$C$3+CO20</f>
        <v>174.5644442435638</v>
      </c>
      <c r="CQ20">
        <f t="shared" si="77"/>
        <v>9</v>
      </c>
      <c r="CR20" s="3" t="s">
        <v>13</v>
      </c>
      <c r="CS20" s="2" t="s">
        <v>25</v>
      </c>
      <c r="CT20">
        <f ca="1">(CT12^2*(CT16-CT17)-CT13^2*(CT15-CT17)+CT14^2*(CT15-CT16))/CT18</f>
        <v>-2180.3891983420222</v>
      </c>
      <c r="CU20" s="3" t="s">
        <v>13</v>
      </c>
      <c r="CV20">
        <v>9</v>
      </c>
      <c r="CW20" s="7">
        <v>0.11</v>
      </c>
      <c r="CX20">
        <v>110.13309099360288</v>
      </c>
      <c r="CY20">
        <v>165.46281074433193</v>
      </c>
      <c r="CZ20">
        <v>197.04647403686485</v>
      </c>
      <c r="DA20">
        <v>212.11202216587634</v>
      </c>
      <c r="DB20">
        <v>215.71632284819088</v>
      </c>
      <c r="DC20">
        <v>208.23764029707493</v>
      </c>
      <c r="DD20">
        <f t="shared" ca="1" si="30"/>
        <v>110.13309099360288</v>
      </c>
      <c r="DE20">
        <f t="shared" ca="1" si="31"/>
        <v>165.46281074433193</v>
      </c>
      <c r="DF20">
        <f t="shared" ca="1" si="32"/>
        <v>197.04647403686485</v>
      </c>
      <c r="DG20">
        <f t="shared" ca="1" si="33"/>
        <v>-4.749211291639229E-3</v>
      </c>
      <c r="DH20">
        <f t="shared" ca="1" si="34"/>
        <v>1.8189760887604653</v>
      </c>
      <c r="DI20">
        <f t="shared" ca="1" si="35"/>
        <v>31.057314784677654</v>
      </c>
      <c r="DJ20">
        <f ca="1">(DG20*中間層!$C$3+DH20)*中間層!$C$3+DI20</f>
        <v>165.4628107443319</v>
      </c>
      <c r="DK20">
        <f t="shared" si="78"/>
        <v>9</v>
      </c>
      <c r="DL20" s="3" t="s">
        <v>13</v>
      </c>
      <c r="DM20" s="2" t="s">
        <v>25</v>
      </c>
      <c r="DN20">
        <f ca="1">(DN12^2*(DN16-DN17)-DN13^2*(DN15-DN17)+DN14^2*(DN15-DN16))/DN18</f>
        <v>-1515.8353639248526</v>
      </c>
      <c r="DO20" s="3" t="s">
        <v>13</v>
      </c>
      <c r="DP20">
        <v>9</v>
      </c>
      <c r="DQ20" s="7">
        <v>0.11</v>
      </c>
      <c r="DR20">
        <v>108.6427095568435</v>
      </c>
      <c r="DS20">
        <v>159.38942937157574</v>
      </c>
      <c r="DT20">
        <v>185.65916550589881</v>
      </c>
      <c r="DU20">
        <v>195.87347396892045</v>
      </c>
      <c r="DV20">
        <v>193.52109483305924</v>
      </c>
      <c r="DW20">
        <v>178.44079893806676</v>
      </c>
      <c r="DX20">
        <f t="shared" ca="1" si="36"/>
        <v>108.6427095568435</v>
      </c>
      <c r="DY20">
        <f t="shared" ca="1" si="37"/>
        <v>159.38942937157574</v>
      </c>
      <c r="DZ20">
        <f t="shared" ca="1" si="38"/>
        <v>185.65916550589881</v>
      </c>
      <c r="EA20">
        <f t="shared" ca="1" si="39"/>
        <v>-4.8953967360818428E-3</v>
      </c>
      <c r="EB20">
        <f t="shared" ca="1" si="40"/>
        <v>1.7492439067069203</v>
      </c>
      <c r="EC20">
        <f t="shared" ca="1" si="41"/>
        <v>33.419006061702014</v>
      </c>
      <c r="ED20">
        <f ca="1">(EA20*中間層!$C$3+EB20)*中間層!$C$3+EC20</f>
        <v>159.38942937157563</v>
      </c>
      <c r="EE20">
        <f t="shared" si="79"/>
        <v>9</v>
      </c>
      <c r="EF20" s="3" t="s">
        <v>13</v>
      </c>
      <c r="EG20" s="2" t="s">
        <v>25</v>
      </c>
      <c r="EH20">
        <f ca="1">(EH12^2*(EH16-EH17)-EH13^2*(EH15-EH17)+EH14^2*(EH15-EH16))/EH18</f>
        <v>-1271.5765263164521</v>
      </c>
      <c r="EI20" s="3" t="s">
        <v>13</v>
      </c>
      <c r="EJ20">
        <v>9</v>
      </c>
      <c r="EK20" s="7">
        <v>0.11</v>
      </c>
      <c r="EL20">
        <v>106.64965554090142</v>
      </c>
      <c r="EM20">
        <v>151.98364535253327</v>
      </c>
      <c r="EN20">
        <v>172.30079267539034</v>
      </c>
      <c r="EO20">
        <v>176.80791634669782</v>
      </c>
      <c r="EP20">
        <v>167.17610562931333</v>
      </c>
      <c r="EQ20">
        <v>139.19335485147167</v>
      </c>
      <c r="ER20">
        <f t="shared" ca="1" si="42"/>
        <v>106.64965554090142</v>
      </c>
      <c r="ES20">
        <f t="shared" ca="1" si="43"/>
        <v>151.98364535253327</v>
      </c>
      <c r="ET20">
        <f t="shared" ca="1" si="44"/>
        <v>172.30079267539034</v>
      </c>
      <c r="EU20">
        <f t="shared" ca="1" si="45"/>
        <v>-5.0033684977549564E-3</v>
      </c>
      <c r="EV20">
        <f t="shared" ca="1" si="46"/>
        <v>1.6571850708958804</v>
      </c>
      <c r="EW20">
        <f t="shared" ca="1" si="47"/>
        <v>36.298823240494848</v>
      </c>
      <c r="EX20">
        <f ca="1">(EU20*中間層!$C$3+EV20)*中間層!$C$3+EW20</f>
        <v>151.98364535253333</v>
      </c>
      <c r="EY20">
        <f t="shared" si="80"/>
        <v>9</v>
      </c>
      <c r="EZ20" s="3" t="s">
        <v>13</v>
      </c>
      <c r="FA20" s="2" t="s">
        <v>25</v>
      </c>
      <c r="FB20">
        <f ca="1">(FB12^2*(FB16-FB17)-FB13^2*(FB15-FB17)+FB14^2*(FB15-FB16))/FB18</f>
        <v>-1083.1586906235075</v>
      </c>
      <c r="FC20" s="3" t="s">
        <v>13</v>
      </c>
      <c r="FD20">
        <v>9</v>
      </c>
      <c r="FE20" s="7">
        <v>0.11</v>
      </c>
      <c r="FF20">
        <v>103.94043746961452</v>
      </c>
      <c r="FG20">
        <v>142.815637385104</v>
      </c>
      <c r="FH20">
        <v>156.63377975014055</v>
      </c>
      <c r="FI20">
        <v>153.67570034784271</v>
      </c>
      <c r="FJ20">
        <v>132.47947723815628</v>
      </c>
      <c r="FK20">
        <v>220.68525840886898</v>
      </c>
      <c r="FL20">
        <f t="shared" ca="1" si="48"/>
        <v>103.94043746961452</v>
      </c>
      <c r="FM20">
        <f t="shared" ca="1" si="49"/>
        <v>142.815637385104</v>
      </c>
      <c r="FN20">
        <f t="shared" ca="1" si="50"/>
        <v>156.63377975014055</v>
      </c>
      <c r="FO20">
        <f t="shared" ca="1" si="51"/>
        <v>-5.0114115100905873E-3</v>
      </c>
      <c r="FP20">
        <f t="shared" ca="1" si="52"/>
        <v>1.5292157248233773</v>
      </c>
      <c r="FQ20">
        <f t="shared" ca="1" si="53"/>
        <v>40.008180003672095</v>
      </c>
      <c r="FR20">
        <f ca="1">(FO20*中間層!$C$3+FP20)*中間層!$C$3+FQ20</f>
        <v>142.81563738510394</v>
      </c>
      <c r="FS20">
        <f t="shared" si="81"/>
        <v>9</v>
      </c>
      <c r="FT20" s="3" t="s">
        <v>13</v>
      </c>
      <c r="FU20" s="2" t="s">
        <v>25</v>
      </c>
      <c r="FV20">
        <f ca="1">(FV12^2*(FV16-FV17)-FV13^2*(FV15-FV17)+FV14^2*(FV15-FV16))/FV18</f>
        <v>-1317.8289661607287</v>
      </c>
      <c r="FW20" s="3" t="s">
        <v>13</v>
      </c>
      <c r="FX20">
        <v>9</v>
      </c>
      <c r="FY20" s="7">
        <v>0.11</v>
      </c>
      <c r="FZ20">
        <v>100.24248238799547</v>
      </c>
      <c r="GA20">
        <v>131.2925318054524</v>
      </c>
      <c r="GB20">
        <v>137.44660232252281</v>
      </c>
      <c r="GC20">
        <v>264.8862865202891</v>
      </c>
      <c r="GD20">
        <v>132.47947723815628</v>
      </c>
      <c r="GE20">
        <v>139.19335485147167</v>
      </c>
      <c r="GF20">
        <f t="shared" ca="1" si="54"/>
        <v>100.24248238799547</v>
      </c>
      <c r="GG20">
        <f t="shared" ca="1" si="55"/>
        <v>131.2925318054524</v>
      </c>
      <c r="GH20">
        <f t="shared" ca="1" si="56"/>
        <v>137.44660232252281</v>
      </c>
      <c r="GI20">
        <f t="shared" ca="1" si="57"/>
        <v>-4.9791957800773053E-3</v>
      </c>
      <c r="GJ20">
        <f t="shared" ca="1" si="58"/>
        <v>1.3678803553607344</v>
      </c>
      <c r="GK20">
        <f t="shared" ca="1" si="59"/>
        <v>44.296454070151952</v>
      </c>
      <c r="GL20">
        <f ca="1">(GI20*中間層!$C$3+GJ20)*中間層!$C$3+GK20</f>
        <v>131.29253180545231</v>
      </c>
      <c r="GM20">
        <f t="shared" si="82"/>
        <v>9</v>
      </c>
      <c r="GN20" s="3" t="s">
        <v>13</v>
      </c>
      <c r="GO20" s="2" t="s">
        <v>25</v>
      </c>
      <c r="GP20">
        <f ca="1">(GP12^2*(GP16-GP17)-GP13^2*(GP15-GP17)+GP14^2*(GP15-GP16))/GP18</f>
        <v>-1364.3865170499273</v>
      </c>
      <c r="GQ20" s="3" t="s">
        <v>13</v>
      </c>
      <c r="GR20">
        <v>9</v>
      </c>
      <c r="GS20" s="7">
        <v>0.11</v>
      </c>
      <c r="GT20">
        <v>94.915647864868404</v>
      </c>
      <c r="GU20">
        <v>116.74896728309555</v>
      </c>
      <c r="GV20">
        <v>112.44663995575954</v>
      </c>
      <c r="GW20">
        <v>264.8862865202891</v>
      </c>
      <c r="GX20">
        <v>132.47947723815628</v>
      </c>
      <c r="GY20">
        <v>139.19335485147167</v>
      </c>
      <c r="GZ20">
        <f t="shared" ca="1" si="60"/>
        <v>94.915647864868404</v>
      </c>
      <c r="HA20">
        <f t="shared" ca="1" si="61"/>
        <v>116.74896728309555</v>
      </c>
      <c r="HB20">
        <f t="shared" ca="1" si="62"/>
        <v>112.44663995575954</v>
      </c>
      <c r="HC20">
        <f t="shared" ca="1" si="63"/>
        <v>-5.2271293491126343E-3</v>
      </c>
      <c r="HD20">
        <f t="shared" ca="1" si="64"/>
        <v>1.2207357907314378</v>
      </c>
      <c r="HE20">
        <f t="shared" ca="1" si="65"/>
        <v>46.94668170107812</v>
      </c>
      <c r="HF20">
        <f ca="1">(HC20*中間層!$C$3+HD20)*中間層!$C$3+HE20</f>
        <v>116.74896728309555</v>
      </c>
      <c r="HG20">
        <f t="shared" si="83"/>
        <v>9</v>
      </c>
      <c r="HH20" s="3" t="s">
        <v>13</v>
      </c>
      <c r="HI20" s="2" t="s">
        <v>25</v>
      </c>
      <c r="HJ20">
        <f ca="1">(HJ12^2*(HJ16-HJ17)-HJ13^2*(HJ15-HJ17)+HJ14^2*(HJ15-HJ16))/HJ18</f>
        <v>-1456.5574577864618</v>
      </c>
      <c r="HK20" s="3" t="s">
        <v>13</v>
      </c>
      <c r="HL20">
        <v>9</v>
      </c>
      <c r="HM20" s="7">
        <v>0.11</v>
      </c>
      <c r="HN20">
        <v>87.077863672057447</v>
      </c>
      <c r="HO20">
        <v>97.303894727900214</v>
      </c>
      <c r="HP20">
        <v>112.44663995575954</v>
      </c>
      <c r="HQ20">
        <v>264.8862865202891</v>
      </c>
      <c r="HR20">
        <v>132.47947723815628</v>
      </c>
      <c r="HS20">
        <v>139.19335485147167</v>
      </c>
      <c r="HT20">
        <f t="shared" ca="1" si="66"/>
        <v>87.077863672057447</v>
      </c>
      <c r="HU20">
        <f t="shared" ca="1" si="67"/>
        <v>97.303894727900214</v>
      </c>
      <c r="HV20">
        <f t="shared" ca="1" si="68"/>
        <v>112.44663995575954</v>
      </c>
      <c r="HW20">
        <f t="shared" ca="1" si="69"/>
        <v>9.8334283440331283E-4</v>
      </c>
      <c r="HX20">
        <f t="shared" ca="1" si="70"/>
        <v>5.7019195956358799E-2</v>
      </c>
      <c r="HY20">
        <f t="shared" ca="1" si="71"/>
        <v>81.76854678823122</v>
      </c>
      <c r="HZ20">
        <f ca="1">(HW20*中間層!$C$3+HX20)*中間層!$C$3+HY20</f>
        <v>97.303894727900229</v>
      </c>
      <c r="IA20">
        <f t="shared" si="84"/>
        <v>9</v>
      </c>
      <c r="IB20" s="3" t="s">
        <v>13</v>
      </c>
      <c r="IC20" s="2" t="s">
        <v>25</v>
      </c>
      <c r="ID20">
        <f ca="1">(ID12^2*(ID16-ID17)-ID13^2*(ID15-ID17)+ID14^2*(ID15-ID16))/ID18</f>
        <v>-1147.476172687218</v>
      </c>
      <c r="IE20" s="3" t="s">
        <v>13</v>
      </c>
    </row>
    <row r="21" spans="1:239" x14ac:dyDescent="0.25">
      <c r="A21">
        <f t="shared" si="72"/>
        <v>10</v>
      </c>
      <c r="B21" s="7">
        <v>0.12</v>
      </c>
      <c r="C21">
        <v>108.86851622169723</v>
      </c>
      <c r="D21">
        <v>182.59070383412922</v>
      </c>
      <c r="E21">
        <v>245.5057484474446</v>
      </c>
      <c r="F21">
        <v>298.62287193552913</v>
      </c>
      <c r="G21">
        <v>342.31680321329702</v>
      </c>
      <c r="H21">
        <v>377.34955717790626</v>
      </c>
      <c r="I21">
        <f t="shared" ca="1" si="0"/>
        <v>108.86851622169723</v>
      </c>
      <c r="J21">
        <f t="shared" ca="1" si="1"/>
        <v>182.59070383412922</v>
      </c>
      <c r="K21">
        <f t="shared" ca="1" si="2"/>
        <v>245.5057484474446</v>
      </c>
      <c r="L21">
        <f t="shared" ca="1" si="3"/>
        <v>-2.1614285998233173E-3</v>
      </c>
      <c r="M21">
        <f t="shared" ca="1" si="4"/>
        <v>1.7986580422221377</v>
      </c>
      <c r="N21">
        <f t="shared" ca="1" si="5"/>
        <v>24.339185610148654</v>
      </c>
      <c r="O21">
        <f ca="1">(L21*中間層!$C$3+M21)*中間層!$C$3+N21</f>
        <v>182.59070383412924</v>
      </c>
      <c r="P21">
        <f t="shared" si="73"/>
        <v>10</v>
      </c>
      <c r="Q21" s="3" t="s">
        <v>13</v>
      </c>
      <c r="R21" s="2" t="s">
        <v>26</v>
      </c>
      <c r="S21">
        <f ca="1">(S12^2*(S13*S17-S14*S16)-S13^2*(S12*S17-S14*S15)+S14^2*(S12*S16-S13*S15))/S18</f>
        <v>568.60495866629833</v>
      </c>
      <c r="T21" s="3" t="s">
        <v>13</v>
      </c>
      <c r="U21">
        <v>10</v>
      </c>
      <c r="V21" s="7">
        <v>0.12</v>
      </c>
      <c r="W21">
        <v>108.3189645201993</v>
      </c>
      <c r="X21">
        <v>178.58673985710141</v>
      </c>
      <c r="Y21">
        <v>236.04509936200481</v>
      </c>
      <c r="Z21">
        <v>281.42726527170873</v>
      </c>
      <c r="AA21">
        <v>309.26448191139644</v>
      </c>
      <c r="AB21">
        <v>342.04399205198945</v>
      </c>
      <c r="AC21">
        <f t="shared" ca="1" si="6"/>
        <v>108.3189645201993</v>
      </c>
      <c r="AD21">
        <f t="shared" ca="1" si="7"/>
        <v>178.58673985710141</v>
      </c>
      <c r="AE21">
        <f t="shared" ca="1" si="8"/>
        <v>236.04509936200481</v>
      </c>
      <c r="AF21">
        <f t="shared" ca="1" si="9"/>
        <v>-2.5618831663997482E-3</v>
      </c>
      <c r="AG21">
        <f t="shared" ca="1" si="10"/>
        <v>1.7896379816980026</v>
      </c>
      <c r="AH21">
        <f t="shared" ca="1" si="11"/>
        <v>25.241773351298392</v>
      </c>
      <c r="AI21">
        <f ca="1">(AF21*中間層!$C$3+AG21)*中間層!$C$3+AH21</f>
        <v>178.58673985710118</v>
      </c>
      <c r="AJ21">
        <f t="shared" si="74"/>
        <v>10</v>
      </c>
      <c r="AK21" s="3" t="s">
        <v>13</v>
      </c>
      <c r="AL21" s="2" t="s">
        <v>26</v>
      </c>
      <c r="AM21">
        <f ca="1">(AM12^2*(AM13*AM17-AM14*AM16)-AM13^2*(AM12*AM17-AM14*AM15)+AM14^2*(AM12*AM16-AM13*AM15))/AM18</f>
        <v>527.35905117933828</v>
      </c>
      <c r="AN21">
        <v>10</v>
      </c>
      <c r="AO21" s="7">
        <v>0.12</v>
      </c>
      <c r="AP21">
        <v>107.59585042783655</v>
      </c>
      <c r="AQ21">
        <v>173.03751813973673</v>
      </c>
      <c r="AR21">
        <v>222.773266841745</v>
      </c>
      <c r="AS21">
        <v>258.74552757954223</v>
      </c>
      <c r="AT21">
        <v>283.39446333682179</v>
      </c>
      <c r="AU21">
        <v>298.95639641809061</v>
      </c>
      <c r="AV21">
        <f t="shared" ca="1" si="12"/>
        <v>107.59585042783655</v>
      </c>
      <c r="AW21">
        <f t="shared" ca="1" si="13"/>
        <v>173.03751813973673</v>
      </c>
      <c r="AX21">
        <f t="shared" ca="1" si="14"/>
        <v>222.773266841745</v>
      </c>
      <c r="AY21">
        <f t="shared" ca="1" si="15"/>
        <v>-3.14118380197839E-3</v>
      </c>
      <c r="AZ21">
        <f t="shared" ca="1" si="16"/>
        <v>1.7800109245347613</v>
      </c>
      <c r="BA21">
        <f t="shared" ca="1" si="17"/>
        <v>26.448263706044404</v>
      </c>
      <c r="BB21">
        <f ca="1">(AY21*中間層!$C$3+AZ21)*中間層!$C$3+BA21</f>
        <v>173.03751813973665</v>
      </c>
      <c r="BC21">
        <f t="shared" si="75"/>
        <v>10</v>
      </c>
      <c r="BD21" s="3" t="s">
        <v>13</v>
      </c>
      <c r="BE21" s="2" t="s">
        <v>26</v>
      </c>
      <c r="BF21">
        <f ca="1">(BF12^2*(BF13*BF17-BF14*BF16)-BF13^2*(BF12*BF17-BF14*BF15)+BF14^2*(BF12*BF16-BF13*BF15))/BF18</f>
        <v>490.83990089765604</v>
      </c>
      <c r="BG21" s="3" t="s">
        <v>13</v>
      </c>
      <c r="BH21">
        <v>10</v>
      </c>
      <c r="BI21" s="7">
        <v>0.12</v>
      </c>
      <c r="BJ21">
        <v>106.69497798996213</v>
      </c>
      <c r="BK21">
        <v>168.7477609888561</v>
      </c>
      <c r="BL21">
        <v>213.28622102620687</v>
      </c>
      <c r="BM21">
        <v>243.22427235693664</v>
      </c>
      <c r="BN21">
        <v>261.70454567349248</v>
      </c>
      <c r="BO21">
        <v>271.51357974616775</v>
      </c>
      <c r="BP21">
        <f t="shared" ca="1" si="18"/>
        <v>106.69497798996213</v>
      </c>
      <c r="BQ21">
        <f t="shared" ca="1" si="19"/>
        <v>168.7477609888561</v>
      </c>
      <c r="BR21">
        <f t="shared" ca="1" si="20"/>
        <v>213.28622102620687</v>
      </c>
      <c r="BS21">
        <f t="shared" ca="1" si="21"/>
        <v>-3.5028645923086371E-3</v>
      </c>
      <c r="BT21">
        <f t="shared" ca="1" si="22"/>
        <v>1.7664853488241761</v>
      </c>
      <c r="BU21">
        <f t="shared" ca="1" si="23"/>
        <v>27.12787202952504</v>
      </c>
      <c r="BV21">
        <f ca="1">(BS21*中間層!$C$3+BT21)*中間層!$C$3+BU21</f>
        <v>168.74776098885627</v>
      </c>
      <c r="BW21">
        <f t="shared" si="76"/>
        <v>10</v>
      </c>
      <c r="BX21" s="3" t="s">
        <v>13</v>
      </c>
      <c r="BY21" s="2" t="s">
        <v>26</v>
      </c>
      <c r="BZ21">
        <f ca="1">(BZ12^2*(BZ13*BZ17-BZ14*BZ16)-BZ13^2*(BZ12*BZ17-BZ14*BZ15)+BZ14^2*(BZ12*BZ16-BZ13*BZ15))/BZ18</f>
        <v>422.61424232472444</v>
      </c>
      <c r="CA21" s="3" t="s">
        <v>13</v>
      </c>
      <c r="CB21">
        <v>10</v>
      </c>
      <c r="CC21" s="7">
        <v>0.12</v>
      </c>
      <c r="CD21">
        <v>105.42041549208844</v>
      </c>
      <c r="CE21">
        <v>162.90616195645282</v>
      </c>
      <c r="CF21">
        <v>200.84700776595474</v>
      </c>
      <c r="CG21">
        <v>223.61334443665362</v>
      </c>
      <c r="CH21">
        <v>235.0438803337143</v>
      </c>
      <c r="CI21">
        <v>237.9614853786548</v>
      </c>
      <c r="CJ21">
        <f t="shared" ca="1" si="24"/>
        <v>105.42041549208844</v>
      </c>
      <c r="CK21">
        <f t="shared" ca="1" si="25"/>
        <v>162.90616195645282</v>
      </c>
      <c r="CL21">
        <f t="shared" ca="1" si="26"/>
        <v>200.84700776595474</v>
      </c>
      <c r="CM21">
        <f t="shared" ca="1" si="27"/>
        <v>-3.9089801309724935E-3</v>
      </c>
      <c r="CN21">
        <f t="shared" ca="1" si="28"/>
        <v>1.7360619489331619</v>
      </c>
      <c r="CO21">
        <f t="shared" ca="1" si="29"/>
        <v>28.389768372861592</v>
      </c>
      <c r="CP21">
        <f ca="1">(CM21*中間層!$C$3+CN21)*中間層!$C$3+CO21</f>
        <v>162.90616195645285</v>
      </c>
      <c r="CQ21">
        <f t="shared" si="77"/>
        <v>10</v>
      </c>
      <c r="CR21" s="3" t="s">
        <v>13</v>
      </c>
      <c r="CS21" s="2" t="s">
        <v>26</v>
      </c>
      <c r="CT21">
        <f ca="1">(CT12^2*(CT13*CT17-CT14*CT16)-CT13^2*(CT12*CT17-CT14*CT15)+CT14^2*(CT12*CT16-CT13*CT15))/CT18</f>
        <v>367.13164728962693</v>
      </c>
      <c r="CU21" s="3" t="s">
        <v>13</v>
      </c>
      <c r="CV21">
        <v>10</v>
      </c>
      <c r="CW21" s="7">
        <v>0.12</v>
      </c>
      <c r="CX21">
        <v>103.25576837515777</v>
      </c>
      <c r="CY21">
        <v>154.60162309610436</v>
      </c>
      <c r="CZ21">
        <v>184.30721037983028</v>
      </c>
      <c r="DA21">
        <v>198.59093597271925</v>
      </c>
      <c r="DB21">
        <v>201.98345150623999</v>
      </c>
      <c r="DC21">
        <v>194.89984899930812</v>
      </c>
      <c r="DD21">
        <f t="shared" ca="1" si="30"/>
        <v>103.25576837515777</v>
      </c>
      <c r="DE21">
        <f t="shared" ca="1" si="31"/>
        <v>154.60162309610436</v>
      </c>
      <c r="DF21">
        <f t="shared" ca="1" si="32"/>
        <v>184.30721037983028</v>
      </c>
      <c r="DG21">
        <f t="shared" ca="1" si="33"/>
        <v>-4.3280534874441364E-3</v>
      </c>
      <c r="DH21">
        <f t="shared" ca="1" si="34"/>
        <v>1.676125117535552</v>
      </c>
      <c r="DI21">
        <f t="shared" ca="1" si="35"/>
        <v>30.26964621699047</v>
      </c>
      <c r="DJ21">
        <f ca="1">(DG21*中間層!$C$3+DH21)*中間層!$C$3+DI21</f>
        <v>154.6016230961043</v>
      </c>
      <c r="DK21">
        <f t="shared" si="78"/>
        <v>10</v>
      </c>
      <c r="DL21" s="3" t="s">
        <v>13</v>
      </c>
      <c r="DM21" s="2" t="s">
        <v>26</v>
      </c>
      <c r="DN21">
        <f ca="1">(DN12^2*(DN13*DN17-DN14*DN16)-DN13^2*(DN12*DN17-DN14*DN15)+DN14^2*(DN12*DN16-DN13*DN15))/DN18</f>
        <v>316.74250696176426</v>
      </c>
      <c r="DO21" s="3" t="s">
        <v>13</v>
      </c>
      <c r="DP21">
        <v>10</v>
      </c>
      <c r="DQ21" s="7">
        <v>0.12</v>
      </c>
      <c r="DR21">
        <v>101.79424611431767</v>
      </c>
      <c r="DS21">
        <v>149.06880443152696</v>
      </c>
      <c r="DT21">
        <v>173.85722143377149</v>
      </c>
      <c r="DU21">
        <v>183.52427624016872</v>
      </c>
      <c r="DV21">
        <v>181.3134733427276</v>
      </c>
      <c r="DW21">
        <v>167.02724444325855</v>
      </c>
      <c r="DX21">
        <f t="shared" ca="1" si="36"/>
        <v>101.79424611431767</v>
      </c>
      <c r="DY21">
        <f t="shared" ca="1" si="37"/>
        <v>149.06880443152696</v>
      </c>
      <c r="DZ21">
        <f t="shared" ca="1" si="38"/>
        <v>173.85722143377149</v>
      </c>
      <c r="EA21">
        <f t="shared" ca="1" si="39"/>
        <v>-4.4972282629929545E-3</v>
      </c>
      <c r="EB21">
        <f t="shared" ca="1" si="40"/>
        <v>1.6200754057931281</v>
      </c>
      <c r="EC21">
        <f t="shared" ca="1" si="41"/>
        <v>32.033546482143578</v>
      </c>
      <c r="ED21">
        <f ca="1">(EA21*中間層!$C$3+EB21)*中間層!$C$3+EC21</f>
        <v>149.06880443152687</v>
      </c>
      <c r="EE21">
        <f t="shared" si="79"/>
        <v>10</v>
      </c>
      <c r="EF21" s="3" t="s">
        <v>13</v>
      </c>
      <c r="EG21" s="2" t="s">
        <v>26</v>
      </c>
      <c r="EH21">
        <f ca="1">(EH12^2*(EH13*EH17-EH14*EH16)-EH13^2*(EH12*EH17-EH14*EH15)+EH14^2*(EH12*EH16-EH13*EH15))/EH18</f>
        <v>293.79898620829482</v>
      </c>
      <c r="EI21" s="3" t="s">
        <v>13</v>
      </c>
      <c r="EJ21">
        <v>10</v>
      </c>
      <c r="EK21" s="7">
        <v>0.12</v>
      </c>
      <c r="EL21">
        <v>99.944830883405274</v>
      </c>
      <c r="EM21">
        <v>142.32610381808416</v>
      </c>
      <c r="EN21">
        <v>161.54797755453734</v>
      </c>
      <c r="EO21">
        <v>165.80263924035634</v>
      </c>
      <c r="EP21">
        <v>156.68707583224472</v>
      </c>
      <c r="EQ21">
        <v>130.29575809295901</v>
      </c>
      <c r="ER21">
        <f t="shared" ca="1" si="42"/>
        <v>99.944830883405274</v>
      </c>
      <c r="ES21">
        <f t="shared" ca="1" si="43"/>
        <v>142.32610381808416</v>
      </c>
      <c r="ET21">
        <f t="shared" ca="1" si="44"/>
        <v>161.54797755453734</v>
      </c>
      <c r="EU21">
        <f t="shared" ca="1" si="45"/>
        <v>-4.6318798396451418E-3</v>
      </c>
      <c r="EV21">
        <f t="shared" ca="1" si="46"/>
        <v>1.5424074346403494</v>
      </c>
      <c r="EW21">
        <f t="shared" ca="1" si="47"/>
        <v>34.404158750500557</v>
      </c>
      <c r="EX21">
        <f ca="1">(EU21*中間層!$C$3+EV21)*中間層!$C$3+EW21</f>
        <v>142.32610381808408</v>
      </c>
      <c r="EY21">
        <f t="shared" si="80"/>
        <v>10</v>
      </c>
      <c r="EZ21" s="3" t="s">
        <v>13</v>
      </c>
      <c r="FA21" s="2" t="s">
        <v>26</v>
      </c>
      <c r="FB21">
        <f ca="1">(FB12^2*(FB13*FB17-FB14*FB16)-FB13^2*(FB12*FB17-FB14*FB15)+FB14^2*(FB12*FB16-FB13*FB15))/FB18</f>
        <v>271.73887898609723</v>
      </c>
      <c r="FC21" s="3" t="s">
        <v>13</v>
      </c>
      <c r="FD21">
        <v>10</v>
      </c>
      <c r="FE21" s="7">
        <v>0.12</v>
      </c>
      <c r="FF21">
        <v>97.442346816833407</v>
      </c>
      <c r="FG21">
        <v>133.91510675129666</v>
      </c>
      <c r="FH21">
        <v>147.02956230368272</v>
      </c>
      <c r="FI21">
        <v>144.22795438128412</v>
      </c>
      <c r="FJ21">
        <v>124.16561701977884</v>
      </c>
      <c r="FK21">
        <v>211.78766165035626</v>
      </c>
      <c r="FL21">
        <f t="shared" ca="1" si="48"/>
        <v>97.442346816833407</v>
      </c>
      <c r="FM21">
        <f t="shared" ca="1" si="49"/>
        <v>133.91510675129666</v>
      </c>
      <c r="FN21">
        <f t="shared" ca="1" si="50"/>
        <v>147.02956230368272</v>
      </c>
      <c r="FO21">
        <f t="shared" ca="1" si="51"/>
        <v>-4.671660876415437E-3</v>
      </c>
      <c r="FP21">
        <f t="shared" ca="1" si="52"/>
        <v>1.4302043301515808</v>
      </c>
      <c r="FQ21">
        <f t="shared" ca="1" si="53"/>
        <v>37.611282500293044</v>
      </c>
      <c r="FR21">
        <f ca="1">(FO21*中間層!$C$3+FP21)*中間層!$C$3+FQ21</f>
        <v>133.91510675129675</v>
      </c>
      <c r="FS21">
        <f t="shared" si="81"/>
        <v>10</v>
      </c>
      <c r="FT21" s="3" t="s">
        <v>13</v>
      </c>
      <c r="FU21" s="2" t="s">
        <v>26</v>
      </c>
      <c r="FV21">
        <f ca="1">(FV12^2*(FV13*FV17-FV14*FV16)-FV13^2*(FV12*FV17-FV14*FV15)+FV14^2*(FV12*FV16-FV13*FV15))/FV18</f>
        <v>268.04912127864714</v>
      </c>
      <c r="FW21" s="3" t="s">
        <v>13</v>
      </c>
      <c r="FX21">
        <v>10</v>
      </c>
      <c r="FY21" s="7">
        <v>0.12</v>
      </c>
      <c r="FZ21">
        <v>94.071550979442321</v>
      </c>
      <c r="GA21">
        <v>123.33815464570276</v>
      </c>
      <c r="GB21">
        <v>129.17244941534966</v>
      </c>
      <c r="GC21">
        <v>255.43854055373049</v>
      </c>
      <c r="GD21">
        <v>124.16561701977884</v>
      </c>
      <c r="GE21">
        <v>130.29575809295901</v>
      </c>
      <c r="GF21">
        <f t="shared" ca="1" si="54"/>
        <v>94.071550979442321</v>
      </c>
      <c r="GG21">
        <f t="shared" ca="1" si="55"/>
        <v>123.33815464570276</v>
      </c>
      <c r="GH21">
        <f t="shared" ca="1" si="56"/>
        <v>129.17244941534966</v>
      </c>
      <c r="GI21">
        <f t="shared" ca="1" si="57"/>
        <v>-4.6864617793227082E-3</v>
      </c>
      <c r="GJ21">
        <f t="shared" ca="1" si="58"/>
        <v>1.2883013402236145</v>
      </c>
      <c r="GK21">
        <f t="shared" ca="1" si="59"/>
        <v>41.372638416568336</v>
      </c>
      <c r="GL21">
        <f ca="1">(GI21*中間層!$C$3+GJ21)*中間層!$C$3+GK21</f>
        <v>123.3381546457027</v>
      </c>
      <c r="GM21">
        <f t="shared" si="82"/>
        <v>10</v>
      </c>
      <c r="GN21" s="3" t="s">
        <v>13</v>
      </c>
      <c r="GO21" s="2" t="s">
        <v>26</v>
      </c>
      <c r="GP21">
        <f ca="1">(GP12^2*(GP13*GP17-GP14*GP16)-GP13^2*(GP12*GP17-GP14*GP15)+GP14^2*(GP12*GP16-GP13*GP15))/GP18</f>
        <v>252.23754034254631</v>
      </c>
      <c r="GQ21" s="3" t="s">
        <v>13</v>
      </c>
      <c r="GR21">
        <v>10</v>
      </c>
      <c r="GS21" s="7">
        <v>0.12</v>
      </c>
      <c r="GT21">
        <v>89.194379134976245</v>
      </c>
      <c r="GU21">
        <v>109.87743582069666</v>
      </c>
      <c r="GV21">
        <v>105.80508406883934</v>
      </c>
      <c r="GW21">
        <v>255.43854055373049</v>
      </c>
      <c r="GX21">
        <v>124.16561701977884</v>
      </c>
      <c r="GY21">
        <v>130.29575809295901</v>
      </c>
      <c r="GZ21">
        <f t="shared" ca="1" si="60"/>
        <v>89.194379134976245</v>
      </c>
      <c r="HA21">
        <f t="shared" ca="1" si="61"/>
        <v>109.87743582069666</v>
      </c>
      <c r="HB21">
        <f t="shared" ca="1" si="62"/>
        <v>105.80508406883934</v>
      </c>
      <c r="HC21">
        <f t="shared" ca="1" si="63"/>
        <v>-4.951081687515551E-3</v>
      </c>
      <c r="HD21">
        <f t="shared" ca="1" si="64"/>
        <v>1.1563233868417404</v>
      </c>
      <c r="HE21">
        <f t="shared" ca="1" si="65"/>
        <v>43.755914011678037</v>
      </c>
      <c r="HF21">
        <f ca="1">(HC21*中間層!$C$3+HD21)*中間層!$C$3+HE21</f>
        <v>109.87743582069658</v>
      </c>
      <c r="HG21">
        <f t="shared" si="83"/>
        <v>10</v>
      </c>
      <c r="HH21" s="3" t="s">
        <v>13</v>
      </c>
      <c r="HI21" s="2" t="s">
        <v>26</v>
      </c>
      <c r="HJ21">
        <f ca="1">(HJ12^2*(HJ13*HJ17-HJ14*HJ16)-HJ13^2*(HJ12*HJ17-HJ14*HJ15)+HJ14^2*(HJ12*HJ16-HJ13*HJ15))/HJ18</f>
        <v>234.57385373340387</v>
      </c>
      <c r="HK21" s="3" t="s">
        <v>13</v>
      </c>
      <c r="HL21">
        <v>10</v>
      </c>
      <c r="HM21" s="7">
        <v>0.12</v>
      </c>
      <c r="HN21">
        <v>82.058748073308124</v>
      </c>
      <c r="HO21">
        <v>91.772400090461076</v>
      </c>
      <c r="HP21">
        <v>105.80508406883934</v>
      </c>
      <c r="HQ21">
        <v>255.43854055373049</v>
      </c>
      <c r="HR21">
        <v>124.16561701977884</v>
      </c>
      <c r="HS21">
        <v>130.29575809295901</v>
      </c>
      <c r="HT21">
        <f t="shared" ca="1" si="66"/>
        <v>82.058748073308124</v>
      </c>
      <c r="HU21">
        <f t="shared" ca="1" si="67"/>
        <v>91.772400090461076</v>
      </c>
      <c r="HV21">
        <f t="shared" ca="1" si="68"/>
        <v>105.80508406883934</v>
      </c>
      <c r="HW21">
        <f t="shared" ca="1" si="69"/>
        <v>8.6380639224506374E-4</v>
      </c>
      <c r="HX21">
        <f t="shared" ca="1" si="70"/>
        <v>6.4702081506299899E-2</v>
      </c>
      <c r="HY21">
        <f t="shared" ca="1" si="71"/>
        <v>76.664128017380477</v>
      </c>
      <c r="HZ21">
        <f ca="1">(HW21*中間層!$C$3+HX21)*中間層!$C$3+HY21</f>
        <v>91.772400090461105</v>
      </c>
      <c r="IA21">
        <f t="shared" si="84"/>
        <v>10</v>
      </c>
      <c r="IB21" s="3" t="s">
        <v>13</v>
      </c>
      <c r="IC21" s="2" t="s">
        <v>26</v>
      </c>
      <c r="ID21">
        <f ca="1">(ID12^2*(ID13*ID17-ID14*ID16)-ID13^2*(ID12*ID17-ID14*ID15)+ID14^2*(ID12*ID16-ID13*ID15))/ID18</f>
        <v>190.85268991357387</v>
      </c>
      <c r="IE21" s="3" t="s">
        <v>13</v>
      </c>
    </row>
    <row r="22" spans="1:239" x14ac:dyDescent="0.25">
      <c r="A22">
        <f t="shared" si="72"/>
        <v>11</v>
      </c>
      <c r="B22" s="7">
        <v>0.13</v>
      </c>
      <c r="C22">
        <v>101.29878120031458</v>
      </c>
      <c r="D22">
        <v>169.37004378278431</v>
      </c>
      <c r="E22">
        <v>229.0439549328301</v>
      </c>
      <c r="F22">
        <v>279.44950034350984</v>
      </c>
      <c r="G22">
        <v>320.44981109140008</v>
      </c>
      <c r="H22">
        <v>353.00126962423701</v>
      </c>
      <c r="I22">
        <f t="shared" ca="1" si="0"/>
        <v>101.29878120031458</v>
      </c>
      <c r="J22">
        <f t="shared" ca="1" si="1"/>
        <v>169.37004378278431</v>
      </c>
      <c r="K22">
        <f t="shared" ca="1" si="2"/>
        <v>229.0439549328301</v>
      </c>
      <c r="L22">
        <f t="shared" ca="1" si="3"/>
        <v>-1.6794702864847859E-3</v>
      </c>
      <c r="M22">
        <f t="shared" ca="1" si="4"/>
        <v>1.613345794622113</v>
      </c>
      <c r="N22">
        <f t="shared" ca="1" si="5"/>
        <v>24.83016718542105</v>
      </c>
      <c r="O22">
        <f ca="1">(L22*中間層!$C$3+M22)*中間層!$C$3+N22</f>
        <v>169.37004378278451</v>
      </c>
      <c r="P22">
        <f t="shared" si="73"/>
        <v>11</v>
      </c>
      <c r="Q22" s="3" t="s">
        <v>13</v>
      </c>
      <c r="R22" s="2" t="s">
        <v>9</v>
      </c>
      <c r="S22">
        <f ca="1">(S19*中間層!$C$4+S20)*中間層!$C$4+S21</f>
        <v>211.24572233393343</v>
      </c>
      <c r="T22" s="3" t="s">
        <v>13</v>
      </c>
      <c r="U22">
        <v>11</v>
      </c>
      <c r="V22" s="7">
        <v>0.13</v>
      </c>
      <c r="W22">
        <v>100.80949165188284</v>
      </c>
      <c r="X22">
        <v>166.6440632014498</v>
      </c>
      <c r="Y22">
        <v>220.91841046114081</v>
      </c>
      <c r="Z22">
        <v>263.69530825869515</v>
      </c>
      <c r="AA22">
        <v>290.52134580691336</v>
      </c>
      <c r="AB22">
        <v>320.15209940838122</v>
      </c>
      <c r="AC22">
        <f t="shared" ca="1" si="6"/>
        <v>100.80949165188284</v>
      </c>
      <c r="AD22">
        <f t="shared" ca="1" si="7"/>
        <v>166.6440632014498</v>
      </c>
      <c r="AE22">
        <f t="shared" ca="1" si="8"/>
        <v>220.91841046114081</v>
      </c>
      <c r="AF22">
        <f t="shared" ca="1" si="9"/>
        <v>-2.3120448579751827E-3</v>
      </c>
      <c r="AG22">
        <f t="shared" ca="1" si="10"/>
        <v>1.6634981596876168</v>
      </c>
      <c r="AH22">
        <f t="shared" ca="1" si="11"/>
        <v>23.414695812439934</v>
      </c>
      <c r="AI22">
        <f ca="1">(AF22*中間層!$C$3+AG22)*中間層!$C$3+AH22</f>
        <v>166.6440632014498</v>
      </c>
      <c r="AJ22">
        <f t="shared" si="74"/>
        <v>11</v>
      </c>
      <c r="AK22" s="3" t="s">
        <v>13</v>
      </c>
      <c r="AL22" s="2" t="s">
        <v>9</v>
      </c>
      <c r="AM22">
        <f ca="1">(AM19*中間層!$C$4+AM20)*中間層!$C$4+AM21</f>
        <v>207.08059048781598</v>
      </c>
      <c r="AN22">
        <v>11</v>
      </c>
      <c r="AO22" s="7">
        <v>0.13</v>
      </c>
      <c r="AP22">
        <v>100.22754772075683</v>
      </c>
      <c r="AQ22">
        <v>161.96587522116837</v>
      </c>
      <c r="AR22">
        <v>208.94374147891813</v>
      </c>
      <c r="AS22">
        <v>242.48797029383564</v>
      </c>
      <c r="AT22">
        <v>265.50655438851004</v>
      </c>
      <c r="AU22">
        <v>280.15353020525305</v>
      </c>
      <c r="AV22">
        <f t="shared" ca="1" si="12"/>
        <v>100.22754772075683</v>
      </c>
      <c r="AW22">
        <f t="shared" ca="1" si="13"/>
        <v>161.96587522116837</v>
      </c>
      <c r="AX22">
        <f t="shared" ca="1" si="14"/>
        <v>208.94374147891813</v>
      </c>
      <c r="AY22">
        <f t="shared" ca="1" si="15"/>
        <v>-2.9520922485323608E-3</v>
      </c>
      <c r="AZ22">
        <f t="shared" ca="1" si="16"/>
        <v>1.6775803872880852</v>
      </c>
      <c r="BA22">
        <f t="shared" ca="1" si="17"/>
        <v>23.728758977683427</v>
      </c>
      <c r="BB22">
        <f ca="1">(AY22*中間層!$C$3+AZ22)*中間層!$C$3+BA22</f>
        <v>161.96587522116835</v>
      </c>
      <c r="BC22">
        <f t="shared" si="75"/>
        <v>11</v>
      </c>
      <c r="BD22" s="3" t="s">
        <v>13</v>
      </c>
      <c r="BE22" s="2" t="s">
        <v>9</v>
      </c>
      <c r="BF22">
        <f ca="1">(BF19*中間層!$C$4+BF20)*中間層!$C$4+BF21</f>
        <v>200.38015179940794</v>
      </c>
      <c r="BG22" s="3" t="s">
        <v>13</v>
      </c>
      <c r="BH22">
        <v>11</v>
      </c>
      <c r="BI22" s="7">
        <v>0.13</v>
      </c>
      <c r="BJ22">
        <v>99.59083835229788</v>
      </c>
      <c r="BK22">
        <v>158.36428593460766</v>
      </c>
      <c r="BL22">
        <v>200.09050654353319</v>
      </c>
      <c r="BM22">
        <v>228.04156301742512</v>
      </c>
      <c r="BN22">
        <v>245.42222977731399</v>
      </c>
      <c r="BO22">
        <v>254.6516519973556</v>
      </c>
      <c r="BP22">
        <f t="shared" ca="1" si="18"/>
        <v>99.59083835229788</v>
      </c>
      <c r="BQ22">
        <f t="shared" ca="1" si="19"/>
        <v>158.36428593460766</v>
      </c>
      <c r="BR22">
        <f t="shared" ca="1" si="20"/>
        <v>200.09050654353319</v>
      </c>
      <c r="BS22">
        <f t="shared" ca="1" si="21"/>
        <v>-3.4094453946768482E-3</v>
      </c>
      <c r="BT22">
        <f t="shared" ca="1" si="22"/>
        <v>1.6868857608477237</v>
      </c>
      <c r="BU22">
        <f t="shared" ca="1" si="23"/>
        <v>23.770163796603889</v>
      </c>
      <c r="BV22">
        <f ca="1">(BS22*中間層!$C$3+BT22)*中間層!$C$3+BU22</f>
        <v>158.36428593460778</v>
      </c>
      <c r="BW22">
        <f t="shared" si="76"/>
        <v>11</v>
      </c>
      <c r="BX22" s="3" t="s">
        <v>13</v>
      </c>
      <c r="BY22" s="2" t="s">
        <v>9</v>
      </c>
      <c r="BZ22">
        <f ca="1">(BZ19*中間層!$C$4+BZ20)*中間層!$C$4+BZ21</f>
        <v>195.32457457138673</v>
      </c>
      <c r="CA22" s="3" t="s">
        <v>13</v>
      </c>
      <c r="CB22">
        <v>11</v>
      </c>
      <c r="CC22" s="7">
        <v>0.13</v>
      </c>
      <c r="CD22">
        <v>98.598156984584875</v>
      </c>
      <c r="CE22">
        <v>153.18863164496463</v>
      </c>
      <c r="CF22">
        <v>188.55102088281723</v>
      </c>
      <c r="CG22">
        <v>209.89905880698547</v>
      </c>
      <c r="CH22">
        <v>220.61563672502592</v>
      </c>
      <c r="CI22">
        <v>223.39069422008231</v>
      </c>
      <c r="CJ22">
        <f t="shared" ca="1" si="24"/>
        <v>98.598156984584875</v>
      </c>
      <c r="CK22">
        <f t="shared" ca="1" si="25"/>
        <v>153.18863164496463</v>
      </c>
      <c r="CL22">
        <f t="shared" ca="1" si="26"/>
        <v>188.55102088281723</v>
      </c>
      <c r="CM22">
        <f t="shared" ca="1" si="27"/>
        <v>-3.8456170845054365E-3</v>
      </c>
      <c r="CN22">
        <f t="shared" ca="1" si="28"/>
        <v>1.6686520558834095</v>
      </c>
      <c r="CO22">
        <f t="shared" ca="1" si="29"/>
        <v>24.779596901677937</v>
      </c>
      <c r="CP22">
        <f ca="1">(CM22*中間層!$C$3+CN22)*中間層!$C$3+CO22</f>
        <v>153.18863164496452</v>
      </c>
      <c r="CQ22">
        <f t="shared" si="77"/>
        <v>11</v>
      </c>
      <c r="CR22" s="3" t="s">
        <v>13</v>
      </c>
      <c r="CS22" s="2" t="s">
        <v>9</v>
      </c>
      <c r="CT22">
        <f ca="1">(CT19*中間層!$C$4+CT20)*中間層!$C$4+CT21</f>
        <v>188.16347850631121</v>
      </c>
      <c r="CU22" s="3" t="s">
        <v>13</v>
      </c>
      <c r="CV22">
        <v>11</v>
      </c>
      <c r="CW22" s="7">
        <v>0.13</v>
      </c>
      <c r="CX22">
        <v>97.007017876051265</v>
      </c>
      <c r="CY22">
        <v>145.35408019839852</v>
      </c>
      <c r="CZ22">
        <v>173.14650529015478</v>
      </c>
      <c r="DA22">
        <v>186.64839673684776</v>
      </c>
      <c r="DB22">
        <v>189.81766222486482</v>
      </c>
      <c r="DC22">
        <v>183.13554764889705</v>
      </c>
      <c r="DD22">
        <f t="shared" ca="1" si="30"/>
        <v>97.007017876051265</v>
      </c>
      <c r="DE22">
        <f t="shared" ca="1" si="31"/>
        <v>145.35408019839852</v>
      </c>
      <c r="DF22">
        <f t="shared" ca="1" si="32"/>
        <v>173.14650529015478</v>
      </c>
      <c r="DG22">
        <f t="shared" ca="1" si="33"/>
        <v>-4.1109274461181991E-3</v>
      </c>
      <c r="DH22">
        <f t="shared" ca="1" si="34"/>
        <v>1.5835803633646754</v>
      </c>
      <c r="DI22">
        <f t="shared" ca="1" si="35"/>
        <v>28.105318323113085</v>
      </c>
      <c r="DJ22">
        <f ca="1">(DG22*中間層!$C$3+DH22)*中間層!$C$3+DI22</f>
        <v>145.35408019839863</v>
      </c>
      <c r="DK22">
        <f t="shared" si="78"/>
        <v>11</v>
      </c>
      <c r="DL22" s="3" t="s">
        <v>13</v>
      </c>
      <c r="DM22" s="2" t="s">
        <v>9</v>
      </c>
      <c r="DN22">
        <f ca="1">(DN19*中間層!$C$4+DN20)*中間層!$C$4+DN21</f>
        <v>177.9376431430847</v>
      </c>
      <c r="DO22" s="3" t="s">
        <v>13</v>
      </c>
      <c r="DP22">
        <v>11</v>
      </c>
      <c r="DQ22" s="7">
        <v>0.13</v>
      </c>
      <c r="DR22">
        <v>95.828474762392091</v>
      </c>
      <c r="DS22">
        <v>140.19504640781642</v>
      </c>
      <c r="DT22">
        <v>163.47503001819828</v>
      </c>
      <c r="DU22">
        <v>172.58226076338974</v>
      </c>
      <c r="DV22">
        <v>170.51738598350497</v>
      </c>
      <c r="DW22">
        <v>157.03737624090465</v>
      </c>
      <c r="DX22">
        <f t="shared" ca="1" si="36"/>
        <v>95.828474762392091</v>
      </c>
      <c r="DY22">
        <f t="shared" ca="1" si="37"/>
        <v>140.19504640781642</v>
      </c>
      <c r="DZ22">
        <f t="shared" ca="1" si="38"/>
        <v>163.47503001819828</v>
      </c>
      <c r="EA22">
        <f t="shared" ca="1" si="39"/>
        <v>-4.217317607008492E-3</v>
      </c>
      <c r="EB22">
        <f t="shared" ca="1" si="40"/>
        <v>1.5199290739597604</v>
      </c>
      <c r="EC22">
        <f t="shared" ca="1" si="41"/>
        <v>30.375315081925244</v>
      </c>
      <c r="ED22">
        <f ca="1">(EA22*中間層!$C$3+EB22)*中間層!$C$3+EC22</f>
        <v>140.19504640781636</v>
      </c>
      <c r="EE22">
        <f t="shared" si="79"/>
        <v>11</v>
      </c>
      <c r="EF22" s="3" t="s">
        <v>13</v>
      </c>
      <c r="EG22" s="2" t="s">
        <v>9</v>
      </c>
      <c r="EH22">
        <f ca="1">(EH19*中間層!$C$4+EH20)*中間層!$C$4+EH21</f>
        <v>171.15692122797</v>
      </c>
      <c r="EI22" s="3" t="s">
        <v>13</v>
      </c>
      <c r="EJ22">
        <v>11</v>
      </c>
      <c r="EK22" s="7">
        <v>0.13</v>
      </c>
      <c r="EL22">
        <v>94.226707907707947</v>
      </c>
      <c r="EM22">
        <v>133.94808972951003</v>
      </c>
      <c r="EN22">
        <v>152.05281581118155</v>
      </c>
      <c r="EO22">
        <v>156.04079889903412</v>
      </c>
      <c r="EP22">
        <v>147.46458543571495</v>
      </c>
      <c r="EQ22">
        <v>122.6883994682552</v>
      </c>
      <c r="ER22">
        <f t="shared" ca="1" si="42"/>
        <v>94.226707907707947</v>
      </c>
      <c r="ES22">
        <f t="shared" ca="1" si="43"/>
        <v>133.94808972951003</v>
      </c>
      <c r="ET22">
        <f t="shared" ca="1" si="44"/>
        <v>152.05281581118155</v>
      </c>
      <c r="EU22">
        <f t="shared" ca="1" si="45"/>
        <v>-4.3233311480261076E-3</v>
      </c>
      <c r="EV22">
        <f t="shared" ca="1" si="46"/>
        <v>1.4429273086399586</v>
      </c>
      <c r="EW22">
        <f t="shared" ca="1" si="47"/>
        <v>32.888670345775367</v>
      </c>
      <c r="EX22">
        <f ca="1">(EU22*中間層!$C$3+EV22)*中間層!$C$3+EW22</f>
        <v>133.94808972951014</v>
      </c>
      <c r="EY22">
        <f t="shared" si="80"/>
        <v>11</v>
      </c>
      <c r="EZ22" s="3" t="s">
        <v>13</v>
      </c>
      <c r="FA22" s="2" t="s">
        <v>9</v>
      </c>
      <c r="FB22">
        <f ca="1">(FB19*中間層!$C$4+FB20)*中間層!$C$4+FB21</f>
        <v>162.92071433284582</v>
      </c>
      <c r="FC22" s="3" t="s">
        <v>13</v>
      </c>
      <c r="FD22">
        <v>11</v>
      </c>
      <c r="FE22" s="7">
        <v>0.13</v>
      </c>
      <c r="FF22">
        <v>92.039305027166435</v>
      </c>
      <c r="FG22">
        <v>126.10679214508738</v>
      </c>
      <c r="FH22">
        <v>138.52026695244544</v>
      </c>
      <c r="FI22">
        <v>135.87492755016501</v>
      </c>
      <c r="FJ22">
        <v>116.9657379772855</v>
      </c>
      <c r="FK22">
        <v>204.18030302565242</v>
      </c>
      <c r="FL22">
        <f t="shared" ca="1" si="48"/>
        <v>92.039305027166435</v>
      </c>
      <c r="FM22">
        <f t="shared" ca="1" si="49"/>
        <v>126.10679214508738</v>
      </c>
      <c r="FN22">
        <f t="shared" ca="1" si="50"/>
        <v>138.52026695244544</v>
      </c>
      <c r="FO22">
        <f t="shared" ca="1" si="51"/>
        <v>-4.3308024621125808E-3</v>
      </c>
      <c r="FP22">
        <f t="shared" ca="1" si="52"/>
        <v>1.3309701116753054</v>
      </c>
      <c r="FQ22">
        <f t="shared" ca="1" si="53"/>
        <v>36.317805598682554</v>
      </c>
      <c r="FR22">
        <f ca="1">(FO22*中間層!$C$3+FP22)*中間層!$C$3+FQ22</f>
        <v>126.1067921450873</v>
      </c>
      <c r="FS22">
        <f t="shared" si="81"/>
        <v>11</v>
      </c>
      <c r="FT22" s="3" t="s">
        <v>13</v>
      </c>
      <c r="FU22" s="2" t="s">
        <v>9</v>
      </c>
      <c r="FV22">
        <f ca="1">(FV19*中間層!$C$4+FV20)*中間層!$C$4+FV21</f>
        <v>152.57011093046557</v>
      </c>
      <c r="FW22" s="3" t="s">
        <v>13</v>
      </c>
      <c r="FX22">
        <v>11</v>
      </c>
      <c r="FY22" s="7">
        <v>0.13</v>
      </c>
      <c r="FZ22">
        <v>88.866561579177215</v>
      </c>
      <c r="GA22">
        <v>116.32191747490432</v>
      </c>
      <c r="GB22">
        <v>121.82422858453299</v>
      </c>
      <c r="GC22">
        <v>247.08551372261127</v>
      </c>
      <c r="GD22">
        <v>116.9657379772855</v>
      </c>
      <c r="GE22">
        <v>122.6883994682552</v>
      </c>
      <c r="GF22">
        <f t="shared" ca="1" si="54"/>
        <v>88.866561579177215</v>
      </c>
      <c r="GG22">
        <f t="shared" ca="1" si="55"/>
        <v>116.32191747490432</v>
      </c>
      <c r="GH22">
        <f t="shared" ca="1" si="56"/>
        <v>121.82422858453299</v>
      </c>
      <c r="GI22">
        <f t="shared" ca="1" si="57"/>
        <v>-4.3906089572196905E-3</v>
      </c>
      <c r="GJ22">
        <f t="shared" ca="1" si="58"/>
        <v>1.2076984614974955</v>
      </c>
      <c r="GK22">
        <f t="shared" ca="1" si="59"/>
        <v>39.458160897351654</v>
      </c>
      <c r="GL22">
        <f ca="1">(GI22*中間層!$C$3+GJ22)*中間層!$C$3+GK22</f>
        <v>116.3219174749043</v>
      </c>
      <c r="GM22">
        <f t="shared" si="82"/>
        <v>11</v>
      </c>
      <c r="GN22" s="3" t="s">
        <v>13</v>
      </c>
      <c r="GO22" s="2" t="s">
        <v>9</v>
      </c>
      <c r="GP22">
        <f ca="1">(GP19*中間層!$C$4+GP20)*中間層!$C$4+GP21</f>
        <v>139.87947404118918</v>
      </c>
      <c r="GQ22" s="3" t="s">
        <v>13</v>
      </c>
      <c r="GR22">
        <v>11</v>
      </c>
      <c r="GS22" s="7">
        <v>0.13</v>
      </c>
      <c r="GT22">
        <v>84.26107258415324</v>
      </c>
      <c r="GU22">
        <v>103.76756122293855</v>
      </c>
      <c r="GV22">
        <v>99.94595936862774</v>
      </c>
      <c r="GW22">
        <v>247.08551372261127</v>
      </c>
      <c r="GX22">
        <v>116.9657379772855</v>
      </c>
      <c r="GY22">
        <v>122.6883994682552</v>
      </c>
      <c r="GZ22">
        <f t="shared" ca="1" si="60"/>
        <v>84.26107258415324</v>
      </c>
      <c r="HA22">
        <f t="shared" ca="1" si="61"/>
        <v>103.76756122293855</v>
      </c>
      <c r="HB22">
        <f t="shared" ca="1" si="62"/>
        <v>99.94595936862774</v>
      </c>
      <c r="HC22">
        <f t="shared" ca="1" si="63"/>
        <v>-4.6656180986192229E-3</v>
      </c>
      <c r="HD22">
        <f t="shared" ca="1" si="64"/>
        <v>1.0899724875685901</v>
      </c>
      <c r="HE22">
        <f t="shared" ca="1" si="65"/>
        <v>41.426493452271878</v>
      </c>
      <c r="HF22">
        <f ca="1">(HC22*中間層!$C$3+HD22)*中間層!$C$3+HE22</f>
        <v>103.76756122293867</v>
      </c>
      <c r="HG22">
        <f t="shared" si="83"/>
        <v>11</v>
      </c>
      <c r="HH22" s="3" t="s">
        <v>13</v>
      </c>
      <c r="HI22" s="2" t="s">
        <v>9</v>
      </c>
      <c r="HJ22">
        <f ca="1">(HJ19*中間層!$C$4+HJ20)*中間層!$C$4+HJ21</f>
        <v>123.95648308385884</v>
      </c>
      <c r="HK22" s="3" t="s">
        <v>13</v>
      </c>
      <c r="HL22">
        <v>11</v>
      </c>
      <c r="HM22" s="7">
        <v>0.13</v>
      </c>
      <c r="HN22">
        <v>77.672332857998825</v>
      </c>
      <c r="HO22">
        <v>86.851661133055288</v>
      </c>
      <c r="HP22">
        <v>99.94595936862774</v>
      </c>
      <c r="HQ22">
        <v>247.08551372261127</v>
      </c>
      <c r="HR22">
        <v>116.9657379772855</v>
      </c>
      <c r="HS22">
        <v>122.6883994682552</v>
      </c>
      <c r="HT22">
        <f t="shared" ca="1" si="66"/>
        <v>77.672332857998825</v>
      </c>
      <c r="HU22">
        <f t="shared" ca="1" si="67"/>
        <v>86.851661133055288</v>
      </c>
      <c r="HV22">
        <f t="shared" ca="1" si="68"/>
        <v>99.94595936862774</v>
      </c>
      <c r="HW22">
        <f t="shared" ca="1" si="69"/>
        <v>7.8299399210319458E-4</v>
      </c>
      <c r="HX22">
        <f t="shared" ca="1" si="70"/>
        <v>6.6137466685649585E-2</v>
      </c>
      <c r="HY22">
        <f t="shared" ca="1" si="71"/>
        <v>72.407974543458337</v>
      </c>
      <c r="HZ22">
        <f ca="1">(HW22*中間層!$C$3+HX22)*中間層!$C$3+HY22</f>
        <v>86.851661133055245</v>
      </c>
      <c r="IA22">
        <f t="shared" si="84"/>
        <v>11</v>
      </c>
      <c r="IB22" s="3" t="s">
        <v>13</v>
      </c>
      <c r="IC22" s="2" t="s">
        <v>9</v>
      </c>
      <c r="ID22">
        <f ca="1">(ID19*中間層!$C$4+ID20)*中間層!$C$4+ID21</f>
        <v>103.10803447123536</v>
      </c>
      <c r="IE22" s="3" t="s">
        <v>13</v>
      </c>
    </row>
    <row r="23" spans="1:239" x14ac:dyDescent="0.25">
      <c r="A23">
        <f t="shared" si="72"/>
        <v>12</v>
      </c>
      <c r="B23" s="7">
        <v>0.14000000000000001</v>
      </c>
      <c r="C23">
        <v>94.769877162374513</v>
      </c>
      <c r="D23">
        <v>157.84313557431659</v>
      </c>
      <c r="E23">
        <v>212.98231918495321</v>
      </c>
      <c r="F23">
        <v>260.01800148338219</v>
      </c>
      <c r="G23">
        <v>298.75690871141632</v>
      </c>
      <c r="H23">
        <v>330.12714735917075</v>
      </c>
      <c r="I23">
        <f t="shared" ca="1" si="0"/>
        <v>94.769877162374513</v>
      </c>
      <c r="J23">
        <f t="shared" ca="1" si="1"/>
        <v>157.84313557431659</v>
      </c>
      <c r="K23">
        <f t="shared" ca="1" si="2"/>
        <v>212.98231918495321</v>
      </c>
      <c r="L23">
        <f t="shared" ca="1" si="3"/>
        <v>-1.5868149602610866E-3</v>
      </c>
      <c r="M23">
        <f t="shared" ca="1" si="4"/>
        <v>1.4994874122780057</v>
      </c>
      <c r="N23">
        <f t="shared" ca="1" si="5"/>
        <v>23.762543949126929</v>
      </c>
      <c r="O23">
        <f ca="1">(L23*中間層!$C$3+M23)*中間層!$C$3+N23</f>
        <v>157.84313557431662</v>
      </c>
      <c r="P23">
        <f t="shared" si="73"/>
        <v>12</v>
      </c>
      <c r="Q23" s="3" t="s">
        <v>13</v>
      </c>
      <c r="T23" s="3" t="s">
        <v>13</v>
      </c>
      <c r="U23">
        <v>12</v>
      </c>
      <c r="V23" s="7">
        <v>0.14000000000000001</v>
      </c>
      <c r="W23">
        <v>94.317978436622639</v>
      </c>
      <c r="X23">
        <v>155.22689552077952</v>
      </c>
      <c r="Y23">
        <v>205.78521118111286</v>
      </c>
      <c r="Z23">
        <v>246.23636785526702</v>
      </c>
      <c r="AA23">
        <v>271.92742948121577</v>
      </c>
      <c r="AB23">
        <v>300.29182431704618</v>
      </c>
      <c r="AC23">
        <f t="shared" ca="1" si="6"/>
        <v>94.317978436622639</v>
      </c>
      <c r="AD23">
        <f t="shared" ca="1" si="7"/>
        <v>155.22689552077952</v>
      </c>
      <c r="AE23">
        <f t="shared" ca="1" si="8"/>
        <v>205.78521118111286</v>
      </c>
      <c r="AF23">
        <f t="shared" ca="1" si="9"/>
        <v>-2.0701202847647148E-3</v>
      </c>
      <c r="AG23">
        <f t="shared" ca="1" si="10"/>
        <v>1.5286963843978447</v>
      </c>
      <c r="AH23">
        <f t="shared" ca="1" si="11"/>
        <v>23.058459928642154</v>
      </c>
      <c r="AI23">
        <f ca="1">(AF23*中間層!$C$3+AG23)*中間層!$C$3+AH23</f>
        <v>155.22689552077946</v>
      </c>
      <c r="AJ23">
        <f t="shared" si="74"/>
        <v>12</v>
      </c>
      <c r="AK23" s="3" t="s">
        <v>13</v>
      </c>
      <c r="AN23">
        <v>12</v>
      </c>
      <c r="AO23" s="7">
        <v>0.14000000000000001</v>
      </c>
      <c r="AP23">
        <v>93.757489415975044</v>
      </c>
      <c r="AQ23">
        <v>151.09241178090087</v>
      </c>
      <c r="AR23">
        <v>195.36200421755643</v>
      </c>
      <c r="AS23">
        <v>227.38413426503286</v>
      </c>
      <c r="AT23">
        <v>249.45547892838721</v>
      </c>
      <c r="AU23">
        <v>263.45819515236172</v>
      </c>
      <c r="AV23">
        <f t="shared" ca="1" si="12"/>
        <v>93.757489415975044</v>
      </c>
      <c r="AW23">
        <f t="shared" ca="1" si="13"/>
        <v>151.09241178090087</v>
      </c>
      <c r="AX23">
        <f t="shared" ca="1" si="14"/>
        <v>195.36200421755643</v>
      </c>
      <c r="AY23">
        <f t="shared" ca="1" si="15"/>
        <v>-2.6130659856540514E-3</v>
      </c>
      <c r="AZ23">
        <f t="shared" ca="1" si="16"/>
        <v>1.5386583451466249</v>
      </c>
      <c r="BA23">
        <f t="shared" ca="1" si="17"/>
        <v>23.357237122778983</v>
      </c>
      <c r="BB23">
        <f ca="1">(AY23*中間層!$C$3+AZ23)*中間層!$C$3+BA23</f>
        <v>151.09241178090099</v>
      </c>
      <c r="BC23">
        <f t="shared" si="75"/>
        <v>12</v>
      </c>
      <c r="BD23" s="3" t="s">
        <v>13</v>
      </c>
      <c r="BG23" s="3" t="s">
        <v>13</v>
      </c>
      <c r="BH23">
        <v>12</v>
      </c>
      <c r="BI23" s="7">
        <v>0.14000000000000001</v>
      </c>
      <c r="BJ23">
        <v>93.176460505596367</v>
      </c>
      <c r="BK23">
        <v>147.89224568595284</v>
      </c>
      <c r="BL23">
        <v>187.55227193191359</v>
      </c>
      <c r="BM23">
        <v>214.26631806127165</v>
      </c>
      <c r="BN23">
        <v>230.87515320842533</v>
      </c>
      <c r="BO23">
        <v>239.7992543750342</v>
      </c>
      <c r="BP23">
        <f t="shared" ca="1" si="18"/>
        <v>93.176460505596367</v>
      </c>
      <c r="BQ23">
        <f t="shared" ca="1" si="19"/>
        <v>147.89224568595284</v>
      </c>
      <c r="BR23">
        <f t="shared" ca="1" si="20"/>
        <v>187.55227193191359</v>
      </c>
      <c r="BS23">
        <f t="shared" ca="1" si="21"/>
        <v>-3.0111517868791414E-3</v>
      </c>
      <c r="BT23">
        <f t="shared" ca="1" si="22"/>
        <v>1.5459884716390013</v>
      </c>
      <c r="BU23">
        <f t="shared" ca="1" si="23"/>
        <v>23.404916390844196</v>
      </c>
      <c r="BV23">
        <f ca="1">(BS23*中間層!$C$3+BT23)*中間層!$C$3+BU23</f>
        <v>147.8922456859529</v>
      </c>
      <c r="BW23">
        <f t="shared" si="76"/>
        <v>12</v>
      </c>
      <c r="BX23" s="3" t="s">
        <v>13</v>
      </c>
      <c r="CA23" s="3" t="s">
        <v>13</v>
      </c>
      <c r="CB23">
        <v>12</v>
      </c>
      <c r="CC23" s="7">
        <v>0.14000000000000001</v>
      </c>
      <c r="CD23">
        <v>92.314669748176925</v>
      </c>
      <c r="CE23">
        <v>143.30874420783738</v>
      </c>
      <c r="CF23">
        <v>177.16290747811559</v>
      </c>
      <c r="CG23">
        <v>197.58191152378959</v>
      </c>
      <c r="CH23">
        <v>207.90692114373894</v>
      </c>
      <c r="CI23">
        <v>210.47458411379603</v>
      </c>
      <c r="CJ23">
        <f t="shared" ca="1" si="24"/>
        <v>92.314669748176925</v>
      </c>
      <c r="CK23">
        <f t="shared" ca="1" si="25"/>
        <v>143.30874420783738</v>
      </c>
      <c r="CL23">
        <f t="shared" ca="1" si="26"/>
        <v>177.16290747811559</v>
      </c>
      <c r="CM23">
        <f t="shared" ca="1" si="27"/>
        <v>-3.4279822378764438E-3</v>
      </c>
      <c r="CN23">
        <f t="shared" ca="1" si="28"/>
        <v>1.5340788248746768</v>
      </c>
      <c r="CO23">
        <f t="shared" ca="1" si="29"/>
        <v>24.180684099134265</v>
      </c>
      <c r="CP23">
        <f ca="1">(CM23*中間層!$C$3+CN23)*中間層!$C$3+CO23</f>
        <v>143.30874420783752</v>
      </c>
      <c r="CQ23">
        <f t="shared" si="77"/>
        <v>12</v>
      </c>
      <c r="CR23" s="3" t="s">
        <v>13</v>
      </c>
      <c r="CU23" s="3" t="s">
        <v>13</v>
      </c>
      <c r="CV23">
        <v>12</v>
      </c>
      <c r="CW23" s="7">
        <v>0.14000000000000001</v>
      </c>
      <c r="CX23">
        <v>90.892416766386191</v>
      </c>
      <c r="CY23">
        <v>136.53973203320044</v>
      </c>
      <c r="CZ23">
        <v>163.13825017586836</v>
      </c>
      <c r="DA23">
        <v>176.00953131301108</v>
      </c>
      <c r="DB23">
        <v>179.0722572445888</v>
      </c>
      <c r="DC23">
        <v>172.66775584302914</v>
      </c>
      <c r="DD23">
        <f t="shared" ca="1" si="30"/>
        <v>90.892416766386191</v>
      </c>
      <c r="DE23">
        <f t="shared" ca="1" si="31"/>
        <v>136.53973203320044</v>
      </c>
      <c r="DF23">
        <f t="shared" ca="1" si="32"/>
        <v>163.13825017586836</v>
      </c>
      <c r="DG23">
        <f t="shared" ca="1" si="33"/>
        <v>-3.8097594248292627E-3</v>
      </c>
      <c r="DH23">
        <f t="shared" ca="1" si="34"/>
        <v>1.4844102190606747</v>
      </c>
      <c r="DI23">
        <f t="shared" ca="1" si="35"/>
        <v>26.196304375425665</v>
      </c>
      <c r="DJ23">
        <f ca="1">(DG23*中間層!$C$3+DH23)*中間層!$C$3+DI23</f>
        <v>136.53973203320052</v>
      </c>
      <c r="DK23">
        <f t="shared" si="78"/>
        <v>12</v>
      </c>
      <c r="DL23" s="3" t="s">
        <v>13</v>
      </c>
      <c r="DO23" s="3" t="s">
        <v>13</v>
      </c>
      <c r="DP23">
        <v>12</v>
      </c>
      <c r="DQ23" s="7">
        <v>0.14000000000000001</v>
      </c>
      <c r="DR23">
        <v>89.848096386559121</v>
      </c>
      <c r="DS23">
        <v>131.96380287606868</v>
      </c>
      <c r="DT23">
        <v>154.20044985262101</v>
      </c>
      <c r="DU23">
        <v>162.92342577239077</v>
      </c>
      <c r="DV23">
        <v>160.94918763698203</v>
      </c>
      <c r="DW23">
        <v>148.03431131482054</v>
      </c>
      <c r="DX23">
        <f t="shared" ca="1" si="36"/>
        <v>89.848096386559121</v>
      </c>
      <c r="DY23">
        <f t="shared" ca="1" si="37"/>
        <v>131.96380287606868</v>
      </c>
      <c r="DZ23">
        <f t="shared" ca="1" si="38"/>
        <v>154.20044985262101</v>
      </c>
      <c r="EA23">
        <f t="shared" ca="1" si="39"/>
        <v>-3.9758119025914453E-3</v>
      </c>
      <c r="EB23">
        <f t="shared" ca="1" si="40"/>
        <v>1.438685915178908</v>
      </c>
      <c r="EC23">
        <f t="shared" ca="1" si="41"/>
        <v>27.853330384092331</v>
      </c>
      <c r="ED23">
        <f ca="1">(EA23*中間層!$C$3+EB23)*中間層!$C$3+EC23</f>
        <v>131.96380287606868</v>
      </c>
      <c r="EE23">
        <f t="shared" si="79"/>
        <v>12</v>
      </c>
      <c r="EF23" s="3" t="s">
        <v>13</v>
      </c>
      <c r="EI23" s="3" t="s">
        <v>13</v>
      </c>
      <c r="EJ23">
        <v>12</v>
      </c>
      <c r="EK23" s="7">
        <v>0.14000000000000001</v>
      </c>
      <c r="EL23">
        <v>88.430426404158425</v>
      </c>
      <c r="EM23">
        <v>126.26043920387625</v>
      </c>
      <c r="EN23">
        <v>143.59730827803082</v>
      </c>
      <c r="EO23">
        <v>147.43766556126087</v>
      </c>
      <c r="EP23">
        <v>139.20798854906297</v>
      </c>
      <c r="EQ23">
        <v>115.50477277695575</v>
      </c>
      <c r="ER23">
        <f t="shared" ca="1" si="42"/>
        <v>88.430426404158425</v>
      </c>
      <c r="ES23">
        <f t="shared" ca="1" si="43"/>
        <v>126.26043920387625</v>
      </c>
      <c r="ET23">
        <f t="shared" ca="1" si="44"/>
        <v>143.59730827803082</v>
      </c>
      <c r="EU23">
        <f t="shared" ca="1" si="45"/>
        <v>-4.0986287451126478E-3</v>
      </c>
      <c r="EV23">
        <f t="shared" ca="1" si="46"/>
        <v>1.3713945677612538</v>
      </c>
      <c r="EW23">
        <f t="shared" ca="1" si="47"/>
        <v>30.107269878877371</v>
      </c>
      <c r="EX23">
        <f ca="1">(EU23*中間層!$C$3+EV23)*中間層!$C$3+EW23</f>
        <v>126.26043920387627</v>
      </c>
      <c r="EY23">
        <f t="shared" si="80"/>
        <v>12</v>
      </c>
      <c r="EZ23" s="3" t="s">
        <v>13</v>
      </c>
      <c r="FC23" s="3" t="s">
        <v>13</v>
      </c>
      <c r="FD23">
        <v>12</v>
      </c>
      <c r="FE23" s="7">
        <v>0.14000000000000001</v>
      </c>
      <c r="FF23">
        <v>86.480943158790893</v>
      </c>
      <c r="FG23">
        <v>119.15966450050962</v>
      </c>
      <c r="FH23">
        <v>131.00201437947806</v>
      </c>
      <c r="FI23">
        <v>128.48837643932632</v>
      </c>
      <c r="FJ23">
        <v>110.38104675409753</v>
      </c>
      <c r="FK23">
        <v>196.99667633435311</v>
      </c>
      <c r="FL23">
        <f t="shared" ca="1" si="48"/>
        <v>86.480943158790893</v>
      </c>
      <c r="FM23">
        <f t="shared" ca="1" si="49"/>
        <v>119.15966450050962</v>
      </c>
      <c r="FN23">
        <f t="shared" ca="1" si="50"/>
        <v>131.00201437947806</v>
      </c>
      <c r="FO23">
        <f t="shared" ca="1" si="51"/>
        <v>-4.1672742925500609E-3</v>
      </c>
      <c r="FP23">
        <f t="shared" ca="1" si="52"/>
        <v>1.2786655707168835</v>
      </c>
      <c r="FQ23">
        <f t="shared" ca="1" si="53"/>
        <v>32.965850354321837</v>
      </c>
      <c r="FR23">
        <f ca="1">(FO23*中間層!$C$3+FP23)*中間層!$C$3+FQ23</f>
        <v>119.15966450050959</v>
      </c>
      <c r="FS23">
        <f t="shared" si="81"/>
        <v>12</v>
      </c>
      <c r="FT23" s="3" t="s">
        <v>13</v>
      </c>
      <c r="FW23" s="3" t="s">
        <v>13</v>
      </c>
      <c r="FX23">
        <v>12</v>
      </c>
      <c r="FY23" s="7">
        <v>0.14000000000000001</v>
      </c>
      <c r="FZ23">
        <v>83.722419457581267</v>
      </c>
      <c r="GA23">
        <v>110.09553980663537</v>
      </c>
      <c r="GB23">
        <v>115.37076064474945</v>
      </c>
      <c r="GC23">
        <v>239.69896261177186</v>
      </c>
      <c r="GD23">
        <v>110.38104675409753</v>
      </c>
      <c r="GE23">
        <v>115.50477277695575</v>
      </c>
      <c r="GF23">
        <f t="shared" ca="1" si="54"/>
        <v>83.722419457581267</v>
      </c>
      <c r="GG23">
        <f t="shared" ca="1" si="55"/>
        <v>110.09553980663537</v>
      </c>
      <c r="GH23">
        <f t="shared" ca="1" si="56"/>
        <v>115.37076064474945</v>
      </c>
      <c r="GI23">
        <f t="shared" ca="1" si="57"/>
        <v>-4.2195799021880007E-3</v>
      </c>
      <c r="GJ23">
        <f t="shared" ca="1" si="58"/>
        <v>1.1603993923092828</v>
      </c>
      <c r="GK23">
        <f t="shared" ca="1" si="59"/>
        <v>36.251399597587195</v>
      </c>
      <c r="GL23">
        <f ca="1">(GI23*中間層!$C$3+GJ23)*中間層!$C$3+GK23</f>
        <v>110.09553980663547</v>
      </c>
      <c r="GM23">
        <f t="shared" si="82"/>
        <v>12</v>
      </c>
      <c r="GN23" s="3" t="s">
        <v>13</v>
      </c>
      <c r="GQ23" s="3" t="s">
        <v>13</v>
      </c>
      <c r="GR23">
        <v>12</v>
      </c>
      <c r="GS23" s="7">
        <v>0.14000000000000001</v>
      </c>
      <c r="GT23">
        <v>79.748214837729151</v>
      </c>
      <c r="GU23">
        <v>98.419343489821273</v>
      </c>
      <c r="GV23">
        <v>94.740020559163938</v>
      </c>
      <c r="GW23">
        <v>239.69896261177186</v>
      </c>
      <c r="GX23">
        <v>110.38104675409753</v>
      </c>
      <c r="GY23">
        <v>115.50477277695575</v>
      </c>
      <c r="GZ23">
        <f t="shared" ca="1" si="60"/>
        <v>79.748214837729151</v>
      </c>
      <c r="HA23">
        <f t="shared" ca="1" si="61"/>
        <v>98.419343489821273</v>
      </c>
      <c r="HB23">
        <f t="shared" ca="1" si="62"/>
        <v>94.740020559163938</v>
      </c>
      <c r="HC23">
        <f t="shared" ca="1" si="63"/>
        <v>-4.4700903165498969E-3</v>
      </c>
      <c r="HD23">
        <f t="shared" ca="1" si="64"/>
        <v>1.043936120524326</v>
      </c>
      <c r="HE23">
        <f t="shared" ca="1" si="65"/>
        <v>38.726634602887572</v>
      </c>
      <c r="HF23">
        <f ca="1">(HC23*中間層!$C$3+HD23)*中間層!$C$3+HE23</f>
        <v>98.419343489821202</v>
      </c>
      <c r="HG23">
        <f t="shared" si="83"/>
        <v>12</v>
      </c>
      <c r="HH23" s="3" t="s">
        <v>13</v>
      </c>
      <c r="HK23" s="3" t="s">
        <v>13</v>
      </c>
      <c r="HL23">
        <v>12</v>
      </c>
      <c r="HM23" s="7">
        <v>0.14000000000000001</v>
      </c>
      <c r="HN23">
        <v>73.71222923802307</v>
      </c>
      <c r="HO23">
        <v>82.541677855682892</v>
      </c>
      <c r="HP23">
        <v>94.740020559163938</v>
      </c>
      <c r="HQ23">
        <v>239.69896261177186</v>
      </c>
      <c r="HR23">
        <v>110.38104675409753</v>
      </c>
      <c r="HS23">
        <v>115.50477277695575</v>
      </c>
      <c r="HT23">
        <f t="shared" ca="1" si="66"/>
        <v>73.71222923802307</v>
      </c>
      <c r="HU23">
        <f t="shared" ca="1" si="67"/>
        <v>82.541677855682892</v>
      </c>
      <c r="HV23">
        <f t="shared" ca="1" si="68"/>
        <v>94.740020559163938</v>
      </c>
      <c r="HW23">
        <f t="shared" ca="1" si="69"/>
        <v>6.7377881716424598E-4</v>
      </c>
      <c r="HX23">
        <f t="shared" ca="1" si="70"/>
        <v>7.5522149778559575E-2</v>
      </c>
      <c r="HY23">
        <f t="shared" ca="1" si="71"/>
        <v>68.251674706184559</v>
      </c>
      <c r="HZ23">
        <f ca="1">(HW23*中間層!$C$3+HX23)*中間層!$C$3+HY23</f>
        <v>82.541677855682977</v>
      </c>
      <c r="IA23">
        <f t="shared" si="84"/>
        <v>12</v>
      </c>
      <c r="IB23" s="3" t="s">
        <v>13</v>
      </c>
      <c r="IE23" s="3" t="s">
        <v>13</v>
      </c>
    </row>
    <row r="24" spans="1:239" x14ac:dyDescent="0.25">
      <c r="A24">
        <f t="shared" si="72"/>
        <v>13</v>
      </c>
      <c r="B24" s="7">
        <v>0.15</v>
      </c>
      <c r="C24">
        <v>89.28180410787698</v>
      </c>
      <c r="D24">
        <v>148.00997920872595</v>
      </c>
      <c r="E24">
        <v>198.8102135915243</v>
      </c>
      <c r="F24">
        <v>242.62950019662884</v>
      </c>
      <c r="G24">
        <v>278.8921497334577</v>
      </c>
      <c r="H24">
        <v>308.30218697504336</v>
      </c>
      <c r="I24">
        <f t="shared" ca="1" si="0"/>
        <v>89.28180410787698</v>
      </c>
      <c r="J24">
        <f t="shared" ca="1" si="1"/>
        <v>148.00997920872595</v>
      </c>
      <c r="K24">
        <f t="shared" ca="1" si="2"/>
        <v>198.8102135915243</v>
      </c>
      <c r="L24">
        <f t="shared" ca="1" si="3"/>
        <v>-1.585588143610119E-3</v>
      </c>
      <c r="M24">
        <f t="shared" ca="1" si="4"/>
        <v>1.4124017235584976</v>
      </c>
      <c r="N24">
        <f t="shared" ca="1" si="5"/>
        <v>22.625688288977354</v>
      </c>
      <c r="O24">
        <f ca="1">(L24*中間層!$C$3+M24)*中間層!$C$3+N24</f>
        <v>148.00997920872592</v>
      </c>
      <c r="P24">
        <f t="shared" si="73"/>
        <v>13</v>
      </c>
      <c r="Q24" s="3" t="s">
        <v>13</v>
      </c>
      <c r="T24" s="3" t="s">
        <v>13</v>
      </c>
      <c r="U24">
        <v>13</v>
      </c>
      <c r="V24" s="7">
        <v>0.15</v>
      </c>
      <c r="W24">
        <v>88.844424874418678</v>
      </c>
      <c r="X24">
        <v>145.21328619213847</v>
      </c>
      <c r="Y24">
        <v>192.30324159812324</v>
      </c>
      <c r="Z24">
        <v>230.09792811517241</v>
      </c>
      <c r="AA24">
        <v>254.90049321439409</v>
      </c>
      <c r="AB24">
        <v>280.9656562529093</v>
      </c>
      <c r="AC24">
        <f t="shared" ca="1" si="6"/>
        <v>88.844424874418678</v>
      </c>
      <c r="AD24">
        <f t="shared" ca="1" si="7"/>
        <v>145.21328619213847</v>
      </c>
      <c r="AE24">
        <f t="shared" ca="1" si="8"/>
        <v>192.30324159812324</v>
      </c>
      <c r="AF24">
        <f t="shared" ca="1" si="9"/>
        <v>-1.8557811823470037E-3</v>
      </c>
      <c r="AG24">
        <f t="shared" ca="1" si="10"/>
        <v>1.4057444037064464</v>
      </c>
      <c r="AH24">
        <f t="shared" ca="1" si="11"/>
        <v>23.196657644963786</v>
      </c>
      <c r="AI24">
        <f ca="1">(AF24*中間層!$C$3+AG24)*中間層!$C$3+AH24</f>
        <v>145.21328619213838</v>
      </c>
      <c r="AJ24">
        <f t="shared" si="74"/>
        <v>13</v>
      </c>
      <c r="AK24" s="3" t="s">
        <v>13</v>
      </c>
      <c r="AN24">
        <v>13</v>
      </c>
      <c r="AO24" s="7">
        <v>0.15</v>
      </c>
      <c r="AP24">
        <v>88.185675513491248</v>
      </c>
      <c r="AQ24">
        <v>141.47144795973526</v>
      </c>
      <c r="AR24">
        <v>182.79113195495978</v>
      </c>
      <c r="AS24">
        <v>212.91320519593302</v>
      </c>
      <c r="AT24">
        <v>233.72193589488904</v>
      </c>
      <c r="AU24">
        <v>246.97602021548124</v>
      </c>
      <c r="AV24">
        <f t="shared" ca="1" si="12"/>
        <v>88.185675513491248</v>
      </c>
      <c r="AW24">
        <f t="shared" ca="1" si="13"/>
        <v>141.47144795973526</v>
      </c>
      <c r="AX24">
        <f t="shared" ca="1" si="14"/>
        <v>182.79113195495978</v>
      </c>
      <c r="AY24">
        <f t="shared" ca="1" si="15"/>
        <v>-2.3932176902038919E-3</v>
      </c>
      <c r="AZ24">
        <f t="shared" ca="1" si="16"/>
        <v>1.424698102455465</v>
      </c>
      <c r="BA24">
        <f t="shared" ca="1" si="17"/>
        <v>22.933814616227718</v>
      </c>
      <c r="BB24">
        <f ca="1">(AY24*中間層!$C$3+AZ24)*中間層!$C$3+BA24</f>
        <v>141.47144795973529</v>
      </c>
      <c r="BC24">
        <f t="shared" si="75"/>
        <v>13</v>
      </c>
      <c r="BD24" s="3" t="s">
        <v>13</v>
      </c>
      <c r="BG24" s="3" t="s">
        <v>13</v>
      </c>
      <c r="BH24">
        <v>13</v>
      </c>
      <c r="BI24" s="7">
        <v>0.15</v>
      </c>
      <c r="BJ24">
        <v>87.608911929277127</v>
      </c>
      <c r="BK24">
        <v>138.54699279492758</v>
      </c>
      <c r="BL24">
        <v>175.69347594441626</v>
      </c>
      <c r="BM24">
        <v>200.87198114606542</v>
      </c>
      <c r="BN24">
        <v>216.57849065057786</v>
      </c>
      <c r="BO24">
        <v>225.02756299060013</v>
      </c>
      <c r="BP24">
        <f t="shared" ca="1" si="18"/>
        <v>87.608911929277127</v>
      </c>
      <c r="BQ24">
        <f t="shared" ca="1" si="19"/>
        <v>138.54699279492758</v>
      </c>
      <c r="BR24">
        <f t="shared" ca="1" si="20"/>
        <v>175.69347594441626</v>
      </c>
      <c r="BS24">
        <f t="shared" ca="1" si="21"/>
        <v>-2.7583195432323484E-3</v>
      </c>
      <c r="BT24">
        <f t="shared" ca="1" si="22"/>
        <v>1.4325095487978616</v>
      </c>
      <c r="BU24">
        <f t="shared" ca="1" si="23"/>
        <v>22.879233347464918</v>
      </c>
      <c r="BV24">
        <f ca="1">(BS24*中間層!$C$3+BT24)*中間層!$C$3+BU24</f>
        <v>138.5469927949276</v>
      </c>
      <c r="BW24">
        <f t="shared" si="76"/>
        <v>13</v>
      </c>
      <c r="BX24" s="3" t="s">
        <v>13</v>
      </c>
      <c r="BZ24" t="e">
        <f ca="1">BZ22+#REF!</f>
        <v>#REF!</v>
      </c>
      <c r="CA24" s="3" t="s">
        <v>13</v>
      </c>
      <c r="CB24">
        <v>13</v>
      </c>
      <c r="CC24" s="7">
        <v>0.15</v>
      </c>
      <c r="CD24">
        <v>86.831984042558673</v>
      </c>
      <c r="CE24">
        <v>134.37641169048669</v>
      </c>
      <c r="CF24">
        <v>166.21202122698134</v>
      </c>
      <c r="CG24">
        <v>185.50755792430982</v>
      </c>
      <c r="CH24">
        <v>195.28313524377791</v>
      </c>
      <c r="CI24">
        <v>197.70972122993294</v>
      </c>
      <c r="CJ24">
        <f t="shared" ca="1" si="24"/>
        <v>86.831984042558673</v>
      </c>
      <c r="CK24">
        <f t="shared" ca="1" si="25"/>
        <v>134.37641169048669</v>
      </c>
      <c r="CL24">
        <f t="shared" ca="1" si="26"/>
        <v>166.21202122698134</v>
      </c>
      <c r="CM24">
        <f t="shared" ca="1" si="27"/>
        <v>-3.1417636222866785E-3</v>
      </c>
      <c r="CN24">
        <f t="shared" ca="1" si="28"/>
        <v>1.4221530963015612</v>
      </c>
      <c r="CO24">
        <f t="shared" ca="1" si="29"/>
        <v>23.578738283197225</v>
      </c>
      <c r="CP24">
        <f ca="1">(CM24*中間層!$C$3+CN24)*中間層!$C$3+CO24</f>
        <v>134.37641169048658</v>
      </c>
      <c r="CQ24">
        <f t="shared" si="77"/>
        <v>13</v>
      </c>
      <c r="CR24" s="3" t="s">
        <v>13</v>
      </c>
      <c r="CU24" s="3" t="s">
        <v>13</v>
      </c>
      <c r="CV24">
        <v>13</v>
      </c>
      <c r="CW24" s="7">
        <v>0.15</v>
      </c>
      <c r="CX24">
        <v>85.495528030800244</v>
      </c>
      <c r="CY24">
        <v>128.2243008415339</v>
      </c>
      <c r="CZ24">
        <v>153.31907767380579</v>
      </c>
      <c r="DA24">
        <v>165.52606041280055</v>
      </c>
      <c r="DB24">
        <v>168.41972442544426</v>
      </c>
      <c r="DC24">
        <v>162.34972453786173</v>
      </c>
      <c r="DD24">
        <f t="shared" ca="1" si="30"/>
        <v>85.495528030800244</v>
      </c>
      <c r="DE24">
        <f t="shared" ca="1" si="31"/>
        <v>128.2243008415339</v>
      </c>
      <c r="DF24">
        <f t="shared" ca="1" si="32"/>
        <v>153.31907767380579</v>
      </c>
      <c r="DG24">
        <f t="shared" ca="1" si="33"/>
        <v>-3.5267991956923544E-3</v>
      </c>
      <c r="DH24">
        <f t="shared" ca="1" si="34"/>
        <v>1.3835953355685262</v>
      </c>
      <c r="DI24">
        <f t="shared" ca="1" si="35"/>
        <v>25.132759241604923</v>
      </c>
      <c r="DJ24">
        <f ca="1">(DG24*中間層!$C$3+DH24)*中間層!$C$3+DI24</f>
        <v>128.22430084153402</v>
      </c>
      <c r="DK24">
        <f t="shared" si="78"/>
        <v>13</v>
      </c>
      <c r="DL24" s="3" t="s">
        <v>13</v>
      </c>
      <c r="DO24" s="3" t="s">
        <v>13</v>
      </c>
      <c r="DP24">
        <v>13</v>
      </c>
      <c r="DQ24" s="7">
        <v>0.15</v>
      </c>
      <c r="DR24">
        <v>84.537441110712393</v>
      </c>
      <c r="DS24">
        <v>124.05282472740893</v>
      </c>
      <c r="DT24">
        <v>145.08058988692613</v>
      </c>
      <c r="DU24">
        <v>153.34599981996988</v>
      </c>
      <c r="DV24">
        <v>151.48388143135097</v>
      </c>
      <c r="DW24">
        <v>139.23558468688819</v>
      </c>
      <c r="DX24">
        <f t="shared" ca="1" si="36"/>
        <v>84.537441110712393</v>
      </c>
      <c r="DY24">
        <f t="shared" ca="1" si="37"/>
        <v>124.05282472740893</v>
      </c>
      <c r="DZ24">
        <f t="shared" ca="1" si="38"/>
        <v>145.08058988692613</v>
      </c>
      <c r="EA24">
        <f t="shared" ca="1" si="39"/>
        <v>-3.6975236914358685E-3</v>
      </c>
      <c r="EB24">
        <f t="shared" ca="1" si="40"/>
        <v>1.344936226049311</v>
      </c>
      <c r="EC24">
        <f t="shared" ca="1" si="41"/>
        <v>26.534439036836506</v>
      </c>
      <c r="ED24">
        <f ca="1">(EA24*中間層!$C$3+EB24)*中間層!$C$3+EC24</f>
        <v>124.0528247274089</v>
      </c>
      <c r="EE24">
        <f t="shared" si="79"/>
        <v>13</v>
      </c>
      <c r="EF24" s="3" t="s">
        <v>13</v>
      </c>
      <c r="EI24" s="3" t="s">
        <v>13</v>
      </c>
      <c r="EJ24">
        <v>13</v>
      </c>
      <c r="EK24" s="7">
        <v>0.15</v>
      </c>
      <c r="EL24">
        <v>83.255996454726471</v>
      </c>
      <c r="EM24">
        <v>118.83792190709681</v>
      </c>
      <c r="EN24">
        <v>135.26236359447867</v>
      </c>
      <c r="EO24">
        <v>138.89554118737854</v>
      </c>
      <c r="EP24">
        <v>131.09664520710706</v>
      </c>
      <c r="EQ24">
        <v>108.68518119883137</v>
      </c>
      <c r="ER24">
        <f t="shared" ca="1" si="42"/>
        <v>83.255996454726471</v>
      </c>
      <c r="ES24">
        <f t="shared" ca="1" si="43"/>
        <v>118.83792190709681</v>
      </c>
      <c r="ET24">
        <f t="shared" ca="1" si="44"/>
        <v>135.26236359447867</v>
      </c>
      <c r="EU24">
        <f t="shared" ca="1" si="45"/>
        <v>-3.8314967529976965E-3</v>
      </c>
      <c r="EV24">
        <f t="shared" ca="1" si="46"/>
        <v>1.2863630219970614</v>
      </c>
      <c r="EW24">
        <f t="shared" ca="1" si="47"/>
        <v>28.516587237367631</v>
      </c>
      <c r="EX24">
        <f ca="1">(EU24*中間層!$C$3+EV24)*中間層!$C$3+EW24</f>
        <v>118.83792190709681</v>
      </c>
      <c r="EY24">
        <f t="shared" si="80"/>
        <v>13</v>
      </c>
      <c r="EZ24" s="3" t="s">
        <v>13</v>
      </c>
      <c r="FC24" s="3" t="s">
        <v>13</v>
      </c>
      <c r="FD24">
        <v>13</v>
      </c>
      <c r="FE24" s="7">
        <v>0.15</v>
      </c>
      <c r="FF24">
        <v>81.486040311527603</v>
      </c>
      <c r="FG24">
        <v>112.30239904579219</v>
      </c>
      <c r="FH24">
        <v>123.54448718027737</v>
      </c>
      <c r="FI24">
        <v>121.16256129592361</v>
      </c>
      <c r="FJ24">
        <v>103.99794007569031</v>
      </c>
      <c r="FK24">
        <v>190.17708475622871</v>
      </c>
      <c r="FL24">
        <f t="shared" ca="1" si="48"/>
        <v>81.486040311527603</v>
      </c>
      <c r="FM24">
        <f t="shared" ca="1" si="49"/>
        <v>112.30239904579219</v>
      </c>
      <c r="FN24">
        <f t="shared" ca="1" si="50"/>
        <v>123.54448718027737</v>
      </c>
      <c r="FO24">
        <f t="shared" ca="1" si="51"/>
        <v>-3.9148541199558783E-3</v>
      </c>
      <c r="FP24">
        <f t="shared" ca="1" si="52"/>
        <v>1.2035552926786734</v>
      </c>
      <c r="FQ24">
        <f t="shared" ca="1" si="53"/>
        <v>31.09541097748366</v>
      </c>
      <c r="FR24">
        <f ca="1">(FO24*中間層!$C$3+FP24)*中間層!$C$3+FQ24</f>
        <v>112.30239904579221</v>
      </c>
      <c r="FS24">
        <f t="shared" si="81"/>
        <v>13</v>
      </c>
      <c r="FT24" s="3" t="s">
        <v>13</v>
      </c>
      <c r="FW24" s="3" t="s">
        <v>13</v>
      </c>
      <c r="FX24">
        <v>13</v>
      </c>
      <c r="FY24" s="7">
        <v>0.15</v>
      </c>
      <c r="FZ24">
        <v>78.992782568481971</v>
      </c>
      <c r="GA24">
        <v>103.93764837475129</v>
      </c>
      <c r="GB24">
        <v>108.94530710955388</v>
      </c>
      <c r="GC24">
        <v>232.37314746836913</v>
      </c>
      <c r="GD24">
        <v>103.99794007569031</v>
      </c>
      <c r="GE24">
        <v>108.68518119883137</v>
      </c>
      <c r="GF24">
        <f t="shared" ca="1" si="54"/>
        <v>78.992782568481971</v>
      </c>
      <c r="GG24">
        <f t="shared" ca="1" si="55"/>
        <v>103.93764837475129</v>
      </c>
      <c r="GH24">
        <f t="shared" ca="1" si="56"/>
        <v>108.94530710955388</v>
      </c>
      <c r="GI24">
        <f t="shared" ca="1" si="57"/>
        <v>-3.9874414142933492E-3</v>
      </c>
      <c r="GJ24">
        <f t="shared" ca="1" si="58"/>
        <v>1.0970135282693885</v>
      </c>
      <c r="GK24">
        <f t="shared" ca="1" si="59"/>
        <v>34.110709690745857</v>
      </c>
      <c r="GL24">
        <f ca="1">(GI24*中間層!$C$3+GJ24)*中間層!$C$3+GK24</f>
        <v>103.93764837475121</v>
      </c>
      <c r="GM24">
        <f t="shared" si="82"/>
        <v>13</v>
      </c>
      <c r="GN24" s="3" t="s">
        <v>13</v>
      </c>
      <c r="GQ24" s="3" t="s">
        <v>13</v>
      </c>
      <c r="GR24">
        <v>13</v>
      </c>
      <c r="GS24" s="7">
        <v>0.15</v>
      </c>
      <c r="GT24">
        <v>75.360485453147433</v>
      </c>
      <c r="GU24">
        <v>93.099906515819868</v>
      </c>
      <c r="GV24">
        <v>89.592023253902354</v>
      </c>
      <c r="GW24">
        <v>232.37314746836913</v>
      </c>
      <c r="GX24">
        <v>103.99794007569031</v>
      </c>
      <c r="GY24">
        <v>108.68518119883137</v>
      </c>
      <c r="GZ24">
        <f t="shared" ca="1" si="60"/>
        <v>75.360485453147433</v>
      </c>
      <c r="HA24">
        <f t="shared" ca="1" si="61"/>
        <v>93.099906515819868</v>
      </c>
      <c r="HB24">
        <f t="shared" ca="1" si="62"/>
        <v>89.592023253902354</v>
      </c>
      <c r="HC24">
        <f t="shared" ca="1" si="63"/>
        <v>-4.2494608649179932E-3</v>
      </c>
      <c r="HD24">
        <f t="shared" ca="1" si="64"/>
        <v>0.99220755099114732</v>
      </c>
      <c r="HE24">
        <f t="shared" ca="1" si="65"/>
        <v>36.37376006588498</v>
      </c>
      <c r="HF24">
        <f ca="1">(HC24*中間層!$C$3+HD24)*中間層!$C$3+HE24</f>
        <v>93.099906515819782</v>
      </c>
      <c r="HG24">
        <f t="shared" si="83"/>
        <v>13</v>
      </c>
      <c r="HH24" s="3" t="s">
        <v>13</v>
      </c>
      <c r="HK24" s="3" t="s">
        <v>13</v>
      </c>
      <c r="HL24">
        <v>13</v>
      </c>
      <c r="HM24" s="7">
        <v>0.15</v>
      </c>
      <c r="HN24">
        <v>69.836418964937096</v>
      </c>
      <c r="HO24">
        <v>78.24282184271874</v>
      </c>
      <c r="HP24">
        <v>89.592023253902354</v>
      </c>
      <c r="HQ24">
        <v>232.37314746836913</v>
      </c>
      <c r="HR24">
        <v>103.99794007569031</v>
      </c>
      <c r="HS24">
        <v>108.68518119883137</v>
      </c>
      <c r="HT24">
        <f t="shared" ca="1" si="66"/>
        <v>69.836418964937096</v>
      </c>
      <c r="HU24">
        <f t="shared" ca="1" si="67"/>
        <v>78.24282184271874</v>
      </c>
      <c r="HV24">
        <f t="shared" ca="1" si="68"/>
        <v>89.592023253902354</v>
      </c>
      <c r="HW24">
        <f t="shared" ca="1" si="69"/>
        <v>5.8855970668039302E-4</v>
      </c>
      <c r="HX24">
        <f t="shared" ca="1" si="70"/>
        <v>7.9844101553573743E-2</v>
      </c>
      <c r="HY24">
        <f t="shared" ca="1" si="71"/>
        <v>64.372814620557392</v>
      </c>
      <c r="HZ24">
        <f ca="1">(HW24*中間層!$C$3+HX24)*中間層!$C$3+HY24</f>
        <v>78.242821842718698</v>
      </c>
      <c r="IA24">
        <f t="shared" si="84"/>
        <v>13</v>
      </c>
      <c r="IB24" s="3" t="s">
        <v>13</v>
      </c>
      <c r="IE24" s="3" t="s">
        <v>13</v>
      </c>
    </row>
    <row r="25" spans="1:239" x14ac:dyDescent="0.25">
      <c r="A25">
        <f t="shared" si="72"/>
        <v>14</v>
      </c>
      <c r="B25" s="7">
        <v>0.16</v>
      </c>
      <c r="C25">
        <v>84.434935166571336</v>
      </c>
      <c r="D25">
        <v>139.10570152845941</v>
      </c>
      <c r="E25">
        <v>186.52763815254332</v>
      </c>
      <c r="F25">
        <v>227.2839964832495</v>
      </c>
      <c r="G25">
        <v>261.17913248908201</v>
      </c>
      <c r="H25">
        <v>288.64108763050967</v>
      </c>
      <c r="I25">
        <f t="shared" ca="1" si="0"/>
        <v>84.434935166571336</v>
      </c>
      <c r="J25">
        <f t="shared" ca="1" si="1"/>
        <v>139.10570152845941</v>
      </c>
      <c r="K25">
        <f t="shared" ca="1" si="2"/>
        <v>186.52763815254332</v>
      </c>
      <c r="L25">
        <f t="shared" ca="1" si="3"/>
        <v>-1.4497659475608306E-3</v>
      </c>
      <c r="M25">
        <f t="shared" ca="1" si="4"/>
        <v>1.3108802193718865</v>
      </c>
      <c r="N25">
        <f t="shared" ca="1" si="5"/>
        <v>22.515339066879093</v>
      </c>
      <c r="O25">
        <f ca="1">(L25*中間層!$C$3+M25)*中間層!$C$3+N25</f>
        <v>139.10570152845943</v>
      </c>
      <c r="P25">
        <f t="shared" si="73"/>
        <v>14</v>
      </c>
      <c r="Q25" s="3" t="s">
        <v>13</v>
      </c>
      <c r="T25" s="3" t="s">
        <v>13</v>
      </c>
      <c r="U25">
        <v>14</v>
      </c>
      <c r="V25" s="7">
        <v>0.16</v>
      </c>
      <c r="W25">
        <v>84.100580545486906</v>
      </c>
      <c r="X25">
        <v>136.60323521552647</v>
      </c>
      <c r="Y25">
        <v>180.47250171217178</v>
      </c>
      <c r="Z25">
        <v>215.67602482547579</v>
      </c>
      <c r="AA25">
        <v>239.7179070049292</v>
      </c>
      <c r="AB25">
        <v>263.42184005734555</v>
      </c>
      <c r="AC25">
        <f t="shared" ca="1" si="6"/>
        <v>84.100580545486906</v>
      </c>
      <c r="AD25">
        <f t="shared" ca="1" si="7"/>
        <v>136.60323521552647</v>
      </c>
      <c r="AE25">
        <f t="shared" ca="1" si="8"/>
        <v>180.47250171217178</v>
      </c>
      <c r="AF25">
        <f t="shared" ca="1" si="9"/>
        <v>-1.7266776346788611E-3</v>
      </c>
      <c r="AG25">
        <f t="shared" ca="1" si="10"/>
        <v>1.3090547386026188</v>
      </c>
      <c r="AH25">
        <f t="shared" ca="1" si="11"/>
        <v>22.964537702052979</v>
      </c>
      <c r="AI25">
        <f ca="1">(AF25*中間層!$C$3+AG25)*中間層!$C$3+AH25</f>
        <v>136.60323521552624</v>
      </c>
      <c r="AJ25">
        <f t="shared" si="74"/>
        <v>14</v>
      </c>
      <c r="AK25" s="3" t="s">
        <v>13</v>
      </c>
      <c r="AN25">
        <v>14</v>
      </c>
      <c r="AO25" s="7">
        <v>0.16</v>
      </c>
      <c r="AP25">
        <v>83.512106013305413</v>
      </c>
      <c r="AQ25">
        <v>133.10298375767132</v>
      </c>
      <c r="AR25">
        <v>171.56664918600802</v>
      </c>
      <c r="AS25">
        <v>199.850268575077</v>
      </c>
      <c r="AT25">
        <v>219.41059103275421</v>
      </c>
      <c r="AU25">
        <v>231.92193738540442</v>
      </c>
      <c r="AV25">
        <f t="shared" ca="1" si="12"/>
        <v>83.512106013305413</v>
      </c>
      <c r="AW25">
        <f t="shared" ca="1" si="13"/>
        <v>133.10298375767132</v>
      </c>
      <c r="AX25">
        <f t="shared" ca="1" si="14"/>
        <v>171.56664918600802</v>
      </c>
      <c r="AY25">
        <f t="shared" ca="1" si="15"/>
        <v>-2.2254424632058363E-3</v>
      </c>
      <c r="AZ25">
        <f t="shared" ca="1" si="16"/>
        <v>1.3256339243681943</v>
      </c>
      <c r="BA25">
        <f t="shared" ca="1" si="17"/>
        <v>22.794015952910424</v>
      </c>
      <c r="BB25">
        <f ca="1">(AY25*中間層!$C$3+AZ25)*中間層!$C$3+BA25</f>
        <v>133.1029837576715</v>
      </c>
      <c r="BC25">
        <f t="shared" si="75"/>
        <v>14</v>
      </c>
      <c r="BD25" s="3" t="s">
        <v>13</v>
      </c>
      <c r="BG25" s="3" t="s">
        <v>13</v>
      </c>
      <c r="BH25">
        <v>14</v>
      </c>
      <c r="BI25" s="7">
        <v>0.16</v>
      </c>
      <c r="BJ25">
        <v>82.888192623340188</v>
      </c>
      <c r="BK25">
        <v>130.32852726153192</v>
      </c>
      <c r="BL25">
        <v>165.04093980134854</v>
      </c>
      <c r="BM25">
        <v>188.71818516829001</v>
      </c>
      <c r="BN25">
        <v>203.53527767322504</v>
      </c>
      <c r="BO25">
        <v>211.49281103547008</v>
      </c>
      <c r="BP25">
        <f t="shared" ca="1" si="18"/>
        <v>82.888192623340188</v>
      </c>
      <c r="BQ25">
        <f t="shared" ca="1" si="19"/>
        <v>130.32852726153192</v>
      </c>
      <c r="BR25">
        <f t="shared" ca="1" si="20"/>
        <v>165.04093980134854</v>
      </c>
      <c r="BS25">
        <f t="shared" ca="1" si="21"/>
        <v>-2.5455844196750257E-3</v>
      </c>
      <c r="BT25">
        <f t="shared" ca="1" si="22"/>
        <v>1.3306443557150875</v>
      </c>
      <c r="BU25">
        <f t="shared" ca="1" si="23"/>
        <v>22.719935886773317</v>
      </c>
      <c r="BV25">
        <f ca="1">(BS25*中間層!$C$3+BT25)*中間層!$C$3+BU25</f>
        <v>130.32852726153183</v>
      </c>
      <c r="BW25">
        <f t="shared" si="76"/>
        <v>14</v>
      </c>
      <c r="BX25" s="3" t="s">
        <v>13</v>
      </c>
      <c r="BZ25" t="e">
        <f>#REF!</f>
        <v>#REF!</v>
      </c>
      <c r="CA25" s="3" t="s">
        <v>13</v>
      </c>
      <c r="CB25">
        <v>14</v>
      </c>
      <c r="CC25" s="7">
        <v>0.16</v>
      </c>
      <c r="CD25">
        <v>82.150099867730006</v>
      </c>
      <c r="CE25">
        <v>126.43780343683466</v>
      </c>
      <c r="CF25">
        <v>156.31312915941578</v>
      </c>
      <c r="CG25">
        <v>174.50687491061228</v>
      </c>
      <c r="CH25">
        <v>183.72113335128097</v>
      </c>
      <c r="CI25">
        <v>186.02357699216202</v>
      </c>
      <c r="CJ25">
        <f t="shared" ca="1" si="24"/>
        <v>82.150099867730006</v>
      </c>
      <c r="CK25">
        <f t="shared" ca="1" si="25"/>
        <v>126.43780343683466</v>
      </c>
      <c r="CL25">
        <f t="shared" ca="1" si="26"/>
        <v>156.31312915941578</v>
      </c>
      <c r="CM25">
        <f t="shared" ca="1" si="27"/>
        <v>-2.8824755693047008E-3</v>
      </c>
      <c r="CN25">
        <f t="shared" ca="1" si="28"/>
        <v>1.3181254067777988</v>
      </c>
      <c r="CO25">
        <f t="shared" ca="1" si="29"/>
        <v>23.450018452101798</v>
      </c>
      <c r="CP25">
        <f ca="1">(CM25*中間層!$C$3+CN25)*中間層!$C$3+CO25</f>
        <v>126.43780343683467</v>
      </c>
      <c r="CQ25">
        <f t="shared" si="77"/>
        <v>14</v>
      </c>
      <c r="CR25" s="3" t="s">
        <v>13</v>
      </c>
      <c r="CU25" s="3" t="s">
        <v>13</v>
      </c>
      <c r="CV25">
        <v>14</v>
      </c>
      <c r="CW25" s="7">
        <v>0.16</v>
      </c>
      <c r="CX25">
        <v>80.816351669293368</v>
      </c>
      <c r="CY25">
        <v>120.76196985456912</v>
      </c>
      <c r="CZ25">
        <v>144.38257618473122</v>
      </c>
      <c r="DA25">
        <v>155.94007921102548</v>
      </c>
      <c r="DB25">
        <v>158.65932153918908</v>
      </c>
      <c r="DC25">
        <v>152.92461476266448</v>
      </c>
      <c r="DD25">
        <f t="shared" ca="1" si="30"/>
        <v>80.816351669293368</v>
      </c>
      <c r="DE25">
        <f t="shared" ca="1" si="31"/>
        <v>120.76196985456912</v>
      </c>
      <c r="DF25">
        <f t="shared" ca="1" si="32"/>
        <v>144.38257618473122</v>
      </c>
      <c r="DG25">
        <f t="shared" ca="1" si="33"/>
        <v>-3.2650023710227324E-3</v>
      </c>
      <c r="DH25">
        <f t="shared" ca="1" si="34"/>
        <v>1.2886627193589244</v>
      </c>
      <c r="DI25">
        <f t="shared" ca="1" si="35"/>
        <v>24.545721628903983</v>
      </c>
      <c r="DJ25">
        <f ca="1">(DG25*中間層!$C$3+DH25)*中間層!$C$3+DI25</f>
        <v>120.76196985456912</v>
      </c>
      <c r="DK25">
        <f t="shared" si="78"/>
        <v>14</v>
      </c>
      <c r="DL25" s="3" t="s">
        <v>13</v>
      </c>
      <c r="DO25" s="3" t="s">
        <v>13</v>
      </c>
      <c r="DP25">
        <v>14</v>
      </c>
      <c r="DQ25" s="7">
        <v>0.16</v>
      </c>
      <c r="DR25">
        <v>79.896508934851852</v>
      </c>
      <c r="DS25">
        <v>116.91625869528735</v>
      </c>
      <c r="DT25">
        <v>136.76112807147479</v>
      </c>
      <c r="DU25">
        <v>144.57063559645474</v>
      </c>
      <c r="DV25">
        <v>142.81900966738689</v>
      </c>
      <c r="DW25">
        <v>131.23322807982805</v>
      </c>
      <c r="DX25">
        <f t="shared" ca="1" si="36"/>
        <v>79.896508934851852</v>
      </c>
      <c r="DY25">
        <f t="shared" ca="1" si="37"/>
        <v>116.91625869528735</v>
      </c>
      <c r="DZ25">
        <f t="shared" ca="1" si="38"/>
        <v>136.76112807147479</v>
      </c>
      <c r="EA25">
        <f t="shared" ca="1" si="39"/>
        <v>-3.4349760768496197E-3</v>
      </c>
      <c r="EB25">
        <f t="shared" ca="1" si="40"/>
        <v>1.2556414067361521</v>
      </c>
      <c r="EC25">
        <f t="shared" ca="1" si="41"/>
        <v>25.701878790168255</v>
      </c>
      <c r="ED25">
        <f ca="1">(EA25*中間層!$C$3+EB25)*中間層!$C$3+EC25</f>
        <v>116.91625869528727</v>
      </c>
      <c r="EE25">
        <f t="shared" si="79"/>
        <v>14</v>
      </c>
      <c r="EF25" s="3" t="s">
        <v>13</v>
      </c>
      <c r="EI25" s="3" t="s">
        <v>13</v>
      </c>
      <c r="EJ25">
        <v>14</v>
      </c>
      <c r="EK25" s="7">
        <v>0.16</v>
      </c>
      <c r="EL25">
        <v>78.703418059411945</v>
      </c>
      <c r="EM25">
        <v>112.11930391825587</v>
      </c>
      <c r="EN25">
        <v>127.64084207412333</v>
      </c>
      <c r="EO25">
        <v>131.06314164073405</v>
      </c>
      <c r="EP25">
        <v>123.69642521233945</v>
      </c>
      <c r="EQ25">
        <v>102.55113524026234</v>
      </c>
      <c r="ER25">
        <f t="shared" ca="1" si="42"/>
        <v>78.703418059411945</v>
      </c>
      <c r="ES25">
        <f t="shared" ca="1" si="43"/>
        <v>112.11930391825587</v>
      </c>
      <c r="ET25">
        <f t="shared" ca="1" si="44"/>
        <v>127.64084207412333</v>
      </c>
      <c r="EU25">
        <f t="shared" ca="1" si="45"/>
        <v>-3.5788695405952931E-3</v>
      </c>
      <c r="EV25">
        <f t="shared" ca="1" si="46"/>
        <v>1.2051481482661723</v>
      </c>
      <c r="EW25">
        <f t="shared" ca="1" si="47"/>
        <v>27.393184497591527</v>
      </c>
      <c r="EX25">
        <f ca="1">(EU25*中間層!$C$3+EV25)*中間層!$C$3+EW25</f>
        <v>112.11930391825584</v>
      </c>
      <c r="EY25">
        <f t="shared" si="80"/>
        <v>14</v>
      </c>
      <c r="EZ25" s="3" t="s">
        <v>13</v>
      </c>
      <c r="FC25" s="3" t="s">
        <v>13</v>
      </c>
      <c r="FD25">
        <v>14</v>
      </c>
      <c r="FE25" s="7">
        <v>0.16</v>
      </c>
      <c r="FF25">
        <v>77.054596485376493</v>
      </c>
      <c r="FG25">
        <v>106.05401122863276</v>
      </c>
      <c r="FH25">
        <v>116.70850129501957</v>
      </c>
      <c r="FI25">
        <v>114.45385984252704</v>
      </c>
      <c r="FJ25">
        <v>98.220844553516315</v>
      </c>
      <c r="FK25">
        <v>184.04303879765962</v>
      </c>
      <c r="FL25">
        <f t="shared" ca="1" si="48"/>
        <v>77.054596485376493</v>
      </c>
      <c r="FM25">
        <f t="shared" ca="1" si="49"/>
        <v>106.05401122863276</v>
      </c>
      <c r="FN25">
        <f t="shared" ca="1" si="50"/>
        <v>116.70850129501957</v>
      </c>
      <c r="FO25">
        <f t="shared" ca="1" si="51"/>
        <v>-3.6689849353738866E-3</v>
      </c>
      <c r="FP25">
        <f t="shared" ca="1" si="52"/>
        <v>1.1303360351712091</v>
      </c>
      <c r="FQ25">
        <f t="shared" ca="1" si="53"/>
        <v>29.710257065250815</v>
      </c>
      <c r="FR25">
        <f ca="1">(FO25*中間層!$C$3+FP25)*中間層!$C$3+FQ25</f>
        <v>106.05401122863286</v>
      </c>
      <c r="FS25">
        <f t="shared" si="81"/>
        <v>14</v>
      </c>
      <c r="FT25" s="3" t="s">
        <v>13</v>
      </c>
      <c r="FW25" s="3" t="s">
        <v>13</v>
      </c>
      <c r="FX25">
        <v>14</v>
      </c>
      <c r="FY25" s="7">
        <v>0.16</v>
      </c>
      <c r="FZ25">
        <v>74.769670692918197</v>
      </c>
      <c r="GA25">
        <v>98.307738100246979</v>
      </c>
      <c r="GB25">
        <v>103.04824643274912</v>
      </c>
      <c r="GC25">
        <v>225.66444601497253</v>
      </c>
      <c r="GD25">
        <v>98.220844553516315</v>
      </c>
      <c r="GE25">
        <v>102.55113524026234</v>
      </c>
      <c r="GF25">
        <f t="shared" ca="1" si="54"/>
        <v>74.769670692918197</v>
      </c>
      <c r="GG25">
        <f t="shared" ca="1" si="55"/>
        <v>98.307738100246979</v>
      </c>
      <c r="GH25">
        <f t="shared" ca="1" si="56"/>
        <v>103.04824643274912</v>
      </c>
      <c r="GI25">
        <f t="shared" ca="1" si="57"/>
        <v>-3.7595118149653245E-3</v>
      </c>
      <c r="GJ25">
        <f t="shared" ca="1" si="58"/>
        <v>1.0346881203913747</v>
      </c>
      <c r="GK25">
        <f t="shared" ca="1" si="59"/>
        <v>32.434044210762771</v>
      </c>
      <c r="GL25">
        <f ca="1">(GI25*中間層!$C$3+GJ25)*中間層!$C$3+GK25</f>
        <v>98.307738100247008</v>
      </c>
      <c r="GM25">
        <f t="shared" si="82"/>
        <v>14</v>
      </c>
      <c r="GN25" s="3" t="s">
        <v>13</v>
      </c>
      <c r="GQ25" s="3" t="s">
        <v>13</v>
      </c>
      <c r="GR25">
        <v>14</v>
      </c>
      <c r="GS25" s="7">
        <v>0.16</v>
      </c>
      <c r="GT25">
        <v>71.393448299692309</v>
      </c>
      <c r="GU25">
        <v>88.209902145976827</v>
      </c>
      <c r="GV25">
        <v>84.882755894594339</v>
      </c>
      <c r="GW25">
        <v>225.66444601497253</v>
      </c>
      <c r="GX25">
        <v>98.220844553516315</v>
      </c>
      <c r="GY25">
        <v>102.55113524026234</v>
      </c>
      <c r="GZ25">
        <f t="shared" ca="1" si="60"/>
        <v>71.393448299692309</v>
      </c>
      <c r="HA25">
        <f t="shared" ca="1" si="61"/>
        <v>88.209902145976827</v>
      </c>
      <c r="HB25">
        <f t="shared" ca="1" si="62"/>
        <v>84.882755894594339</v>
      </c>
      <c r="HC25">
        <f t="shared" ca="1" si="63"/>
        <v>-4.0287200195334005E-3</v>
      </c>
      <c r="HD25">
        <f t="shared" ca="1" si="64"/>
        <v>0.94063707985570033</v>
      </c>
      <c r="HE25">
        <f t="shared" ca="1" si="65"/>
        <v>34.433394355740788</v>
      </c>
      <c r="HF25">
        <f ca="1">(HC25*中間層!$C$3+HD25)*中間層!$C$3+HE25</f>
        <v>88.209902145976812</v>
      </c>
      <c r="HG25">
        <f t="shared" si="83"/>
        <v>14</v>
      </c>
      <c r="HH25" s="3" t="s">
        <v>13</v>
      </c>
      <c r="HK25" s="3" t="s">
        <v>13</v>
      </c>
      <c r="HL25">
        <v>14</v>
      </c>
      <c r="HM25" s="7">
        <v>0.16</v>
      </c>
      <c r="HN25">
        <v>66.30908055977703</v>
      </c>
      <c r="HO25">
        <v>74.285426077555513</v>
      </c>
      <c r="HP25">
        <v>84.882755894594339</v>
      </c>
      <c r="HQ25">
        <v>225.66444601497253</v>
      </c>
      <c r="HR25">
        <v>98.220844553516315</v>
      </c>
      <c r="HS25">
        <v>102.55113524026234</v>
      </c>
      <c r="HT25">
        <f t="shared" ca="1" si="66"/>
        <v>66.30908055977703</v>
      </c>
      <c r="HU25">
        <f t="shared" ca="1" si="67"/>
        <v>74.285426077555513</v>
      </c>
      <c r="HV25">
        <f t="shared" ca="1" si="68"/>
        <v>84.882755894594339</v>
      </c>
      <c r="HW25">
        <f t="shared" ca="1" si="69"/>
        <v>5.2419685985206888E-4</v>
      </c>
      <c r="HX25">
        <f t="shared" ca="1" si="70"/>
        <v>8.0897381377759273E-2</v>
      </c>
      <c r="HY25">
        <f t="shared" ca="1" si="71"/>
        <v>60.95371934125891</v>
      </c>
      <c r="HZ25">
        <f ca="1">(HW25*中間層!$C$3+HX25)*中間層!$C$3+HY25</f>
        <v>74.285426077555528</v>
      </c>
      <c r="IA25">
        <f t="shared" si="84"/>
        <v>14</v>
      </c>
      <c r="IB25" s="3" t="s">
        <v>13</v>
      </c>
      <c r="IE25" s="3" t="s">
        <v>13</v>
      </c>
    </row>
    <row r="26" spans="1:239" x14ac:dyDescent="0.25">
      <c r="A26">
        <f t="shared" si="72"/>
        <v>15</v>
      </c>
      <c r="B26" s="7">
        <v>0.17</v>
      </c>
      <c r="C26">
        <v>79.444093675389468</v>
      </c>
      <c r="D26">
        <v>130.34079450666121</v>
      </c>
      <c r="E26">
        <v>175.16566072632185</v>
      </c>
      <c r="F26">
        <v>213.4911744333013</v>
      </c>
      <c r="G26">
        <v>245.41189048901157</v>
      </c>
      <c r="H26">
        <v>271.14384932556982</v>
      </c>
      <c r="I26">
        <f t="shared" ca="1" si="0"/>
        <v>79.444093675389468</v>
      </c>
      <c r="J26">
        <f t="shared" ca="1" si="1"/>
        <v>130.34079450666121</v>
      </c>
      <c r="K26">
        <f t="shared" ca="1" si="2"/>
        <v>175.16566072632185</v>
      </c>
      <c r="L26">
        <f t="shared" ca="1" si="3"/>
        <v>-1.2143669223222168E-3</v>
      </c>
      <c r="M26">
        <f t="shared" ca="1" si="4"/>
        <v>1.2000890549737675</v>
      </c>
      <c r="N26">
        <f t="shared" ca="1" si="5"/>
        <v>22.475558232506604</v>
      </c>
      <c r="O26">
        <f ca="1">(L26*中間層!$C$3+M26)*中間層!$C$3+N26</f>
        <v>130.34079450666118</v>
      </c>
      <c r="P26">
        <f t="shared" si="73"/>
        <v>15</v>
      </c>
      <c r="Q26" s="3" t="s">
        <v>13</v>
      </c>
      <c r="T26" s="3" t="s">
        <v>13</v>
      </c>
      <c r="U26">
        <v>15</v>
      </c>
      <c r="V26" s="7">
        <v>0.17</v>
      </c>
      <c r="W26">
        <v>79.13638674030156</v>
      </c>
      <c r="X26">
        <v>128.47903592277711</v>
      </c>
      <c r="Y26">
        <v>169.6797651404695</v>
      </c>
      <c r="Z26">
        <v>202.89562361201274</v>
      </c>
      <c r="AA26">
        <v>226.20312814772558</v>
      </c>
      <c r="AB26">
        <v>247.6603757303551</v>
      </c>
      <c r="AC26">
        <f t="shared" ca="1" si="6"/>
        <v>79.13638674030156</v>
      </c>
      <c r="AD26">
        <f t="shared" ca="1" si="7"/>
        <v>128.47903592277711</v>
      </c>
      <c r="AE26">
        <f t="shared" ca="1" si="8"/>
        <v>169.6797651404695</v>
      </c>
      <c r="AF26">
        <f t="shared" ca="1" si="9"/>
        <v>-1.6283839929566312E-3</v>
      </c>
      <c r="AG26">
        <f t="shared" ca="1" si="10"/>
        <v>1.231110582593006</v>
      </c>
      <c r="AH26">
        <f t="shared" ca="1" si="11"/>
        <v>21.65181759304285</v>
      </c>
      <c r="AI26">
        <f ca="1">(AF26*中間層!$C$3+AG26)*中間層!$C$3+AH26</f>
        <v>128.47903592277714</v>
      </c>
      <c r="AJ26">
        <f t="shared" si="74"/>
        <v>15</v>
      </c>
      <c r="AK26" s="3" t="s">
        <v>13</v>
      </c>
      <c r="AN26">
        <v>15</v>
      </c>
      <c r="AO26" s="7">
        <v>0.17</v>
      </c>
      <c r="AP26">
        <v>78.658220887201651</v>
      </c>
      <c r="AQ26">
        <v>125.34315374821963</v>
      </c>
      <c r="AR26">
        <v>161.65128600418484</v>
      </c>
      <c r="AS26">
        <v>188.19532440246491</v>
      </c>
      <c r="AT26">
        <v>206.52144434198283</v>
      </c>
      <c r="AU26">
        <v>218.29594666213148</v>
      </c>
      <c r="AV26">
        <f t="shared" ca="1" si="12"/>
        <v>78.658220887201651</v>
      </c>
      <c r="AW26">
        <f t="shared" ca="1" si="13"/>
        <v>125.34315374821963</v>
      </c>
      <c r="AX26">
        <f t="shared" ca="1" si="14"/>
        <v>161.65128600418484</v>
      </c>
      <c r="AY26">
        <f t="shared" ca="1" si="15"/>
        <v>-2.0753601210105554E-3</v>
      </c>
      <c r="AZ26">
        <f t="shared" ca="1" si="16"/>
        <v>1.245002675371943</v>
      </c>
      <c r="BA26">
        <f t="shared" ca="1" si="17"/>
        <v>21.596487421130867</v>
      </c>
      <c r="BB26">
        <f ca="1">(AY26*中間層!$C$3+AZ26)*中間層!$C$3+BA26</f>
        <v>125.34315374821961</v>
      </c>
      <c r="BC26">
        <f t="shared" si="75"/>
        <v>15</v>
      </c>
      <c r="BD26" s="3" t="s">
        <v>13</v>
      </c>
      <c r="BG26" s="3" t="s">
        <v>13</v>
      </c>
      <c r="BH26">
        <v>15</v>
      </c>
      <c r="BI26" s="7">
        <v>0.17</v>
      </c>
      <c r="BJ26">
        <v>78.233290729482547</v>
      </c>
      <c r="BK26">
        <v>122.88449013655239</v>
      </c>
      <c r="BL26">
        <v>155.59466350271043</v>
      </c>
      <c r="BM26">
        <v>177.80493012794551</v>
      </c>
      <c r="BN26">
        <v>191.74551427636692</v>
      </c>
      <c r="BO26">
        <v>199.19499850964399</v>
      </c>
      <c r="BP26">
        <f t="shared" ca="1" si="18"/>
        <v>78.233290729482547</v>
      </c>
      <c r="BQ26">
        <f t="shared" ca="1" si="19"/>
        <v>122.88449013655239</v>
      </c>
      <c r="BR26">
        <f t="shared" ca="1" si="20"/>
        <v>155.59466350271043</v>
      </c>
      <c r="BS26">
        <f t="shared" ca="1" si="21"/>
        <v>-2.3882052081823642E-3</v>
      </c>
      <c r="BT26">
        <f t="shared" ca="1" si="22"/>
        <v>1.2512547693687506</v>
      </c>
      <c r="BU26">
        <f t="shared" ca="1" si="23"/>
        <v>21.641065281500964</v>
      </c>
      <c r="BV26">
        <f ca="1">(BS26*中間層!$C$3+BT26)*中間層!$C$3+BU26</f>
        <v>122.88449013655239</v>
      </c>
      <c r="BW26">
        <f t="shared" si="76"/>
        <v>15</v>
      </c>
      <c r="BX26" s="3" t="s">
        <v>13</v>
      </c>
      <c r="BZ26" t="e">
        <f ca="1">BZ15+BZ25</f>
        <v>#REF!</v>
      </c>
      <c r="CA26" s="3" t="s">
        <v>13</v>
      </c>
      <c r="CB26">
        <v>15</v>
      </c>
      <c r="CC26" s="7">
        <v>0.17</v>
      </c>
      <c r="CD26">
        <v>77.544205128856703</v>
      </c>
      <c r="CE26">
        <v>119.37834006725865</v>
      </c>
      <c r="CF26">
        <v>147.46623127541909</v>
      </c>
      <c r="CG26">
        <v>164.57986248269708</v>
      </c>
      <c r="CH26">
        <v>173.22091546624813</v>
      </c>
      <c r="CI26">
        <v>175.41615140048339</v>
      </c>
      <c r="CJ26">
        <f t="shared" ca="1" si="24"/>
        <v>77.544205128856703</v>
      </c>
      <c r="CK26">
        <f t="shared" ca="1" si="25"/>
        <v>119.37834006725865</v>
      </c>
      <c r="CL26">
        <f t="shared" ca="1" si="26"/>
        <v>147.46623127541909</v>
      </c>
      <c r="CM26">
        <f t="shared" ca="1" si="27"/>
        <v>-2.7492487460483027E-3</v>
      </c>
      <c r="CN26">
        <f t="shared" ca="1" si="28"/>
        <v>1.2490700106752841</v>
      </c>
      <c r="CO26">
        <f t="shared" ca="1" si="29"/>
        <v>21.963826460213212</v>
      </c>
      <c r="CP26">
        <f ca="1">(CM26*中間層!$C$3+CN26)*中間層!$C$3+CO26</f>
        <v>119.37834006725859</v>
      </c>
      <c r="CQ26">
        <f t="shared" si="77"/>
        <v>15</v>
      </c>
      <c r="CR26" s="3" t="s">
        <v>13</v>
      </c>
      <c r="CU26" s="3" t="s">
        <v>13</v>
      </c>
      <c r="CV26">
        <v>15</v>
      </c>
      <c r="CW26" s="7">
        <v>0.17</v>
      </c>
      <c r="CX26">
        <v>76.481896609817028</v>
      </c>
      <c r="CY26">
        <v>114.1527390723061</v>
      </c>
      <c r="CZ26">
        <v>136.32874570864465</v>
      </c>
      <c r="DA26">
        <v>147.25158770768599</v>
      </c>
      <c r="DB26">
        <v>149.79104858582309</v>
      </c>
      <c r="DC26">
        <v>144.3924265174374</v>
      </c>
      <c r="DD26">
        <f t="shared" ca="1" si="30"/>
        <v>76.481896609817028</v>
      </c>
      <c r="DE26">
        <f t="shared" ca="1" si="31"/>
        <v>114.1527390723061</v>
      </c>
      <c r="DF26">
        <f t="shared" ca="1" si="32"/>
        <v>136.32874570864465</v>
      </c>
      <c r="DG26">
        <f t="shared" ca="1" si="33"/>
        <v>-3.0989671652301076E-3</v>
      </c>
      <c r="DH26">
        <f t="shared" ca="1" si="34"/>
        <v>1.2182619240342976</v>
      </c>
      <c r="DI26">
        <f t="shared" ca="1" si="35"/>
        <v>23.316218321177484</v>
      </c>
      <c r="DJ26">
        <f ca="1">(DG26*中間層!$C$3+DH26)*中間層!$C$3+DI26</f>
        <v>114.15273907230616</v>
      </c>
      <c r="DK26">
        <f t="shared" si="78"/>
        <v>15</v>
      </c>
      <c r="DL26" s="3" t="s">
        <v>13</v>
      </c>
      <c r="DO26" s="3" t="s">
        <v>13</v>
      </c>
      <c r="DP26">
        <v>15</v>
      </c>
      <c r="DQ26" s="7">
        <v>0.17</v>
      </c>
      <c r="DR26">
        <v>75.686463094446239</v>
      </c>
      <c r="DS26">
        <v>110.55410477970401</v>
      </c>
      <c r="DT26">
        <v>129.24206440626693</v>
      </c>
      <c r="DU26">
        <v>136.59733310184532</v>
      </c>
      <c r="DV26">
        <v>134.95457234508996</v>
      </c>
      <c r="DW26">
        <v>124.02724149364005</v>
      </c>
      <c r="DX26">
        <f t="shared" ca="1" si="36"/>
        <v>75.686463094446239</v>
      </c>
      <c r="DY26">
        <f t="shared" ca="1" si="37"/>
        <v>110.55410477970401</v>
      </c>
      <c r="DZ26">
        <f t="shared" ca="1" si="38"/>
        <v>129.24206440626693</v>
      </c>
      <c r="EA26">
        <f t="shared" ca="1" si="39"/>
        <v>-3.2359364117389741E-3</v>
      </c>
      <c r="EB26">
        <f t="shared" ca="1" si="40"/>
        <v>1.1827432954660002</v>
      </c>
      <c r="EC26">
        <f t="shared" ca="1" si="41"/>
        <v>24.639139350493551</v>
      </c>
      <c r="ED26">
        <f ca="1">(EA26*中間層!$C$3+EB26)*中間層!$C$3+EC26</f>
        <v>110.55410477970383</v>
      </c>
      <c r="EE26">
        <f t="shared" si="79"/>
        <v>15</v>
      </c>
      <c r="EF26" s="3" t="s">
        <v>13</v>
      </c>
      <c r="EI26" s="3" t="s">
        <v>13</v>
      </c>
      <c r="EJ26">
        <v>15</v>
      </c>
      <c r="EK26" s="7">
        <v>0.17</v>
      </c>
      <c r="EL26">
        <v>74.59777742973786</v>
      </c>
      <c r="EM26">
        <v>106.10458523735329</v>
      </c>
      <c r="EN26">
        <v>120.73274371696482</v>
      </c>
      <c r="EO26">
        <v>123.9404669213273</v>
      </c>
      <c r="EP26">
        <v>117.00732856476009</v>
      </c>
      <c r="EQ26">
        <v>97.102634901248535</v>
      </c>
      <c r="ER26">
        <f t="shared" ca="1" si="42"/>
        <v>74.59777742973786</v>
      </c>
      <c r="ES26">
        <f t="shared" ca="1" si="43"/>
        <v>106.10458523735329</v>
      </c>
      <c r="ET26">
        <f t="shared" ca="1" si="44"/>
        <v>120.73274371696482</v>
      </c>
      <c r="EU26">
        <f t="shared" ca="1" si="45"/>
        <v>-3.3757298656007808E-3</v>
      </c>
      <c r="EV26">
        <f t="shared" ca="1" si="46"/>
        <v>1.1364956359924256</v>
      </c>
      <c r="EW26">
        <f t="shared" ca="1" si="47"/>
        <v>26.212320294118523</v>
      </c>
      <c r="EX26">
        <f ca="1">(EU26*中間層!$C$3+EV26)*中間層!$C$3+EW26</f>
        <v>106.10458523735329</v>
      </c>
      <c r="EY26">
        <f t="shared" si="80"/>
        <v>15</v>
      </c>
      <c r="EZ26" s="3" t="s">
        <v>13</v>
      </c>
      <c r="FC26" s="3" t="s">
        <v>13</v>
      </c>
      <c r="FD26">
        <v>15</v>
      </c>
      <c r="FE26" s="7">
        <v>0.17</v>
      </c>
      <c r="FF26">
        <v>73.118615975929572</v>
      </c>
      <c r="FG26">
        <v>100.41450104903134</v>
      </c>
      <c r="FH26">
        <v>110.49405672370469</v>
      </c>
      <c r="FI26">
        <v>108.36227207913655</v>
      </c>
      <c r="FJ26">
        <v>93.049760187575515</v>
      </c>
      <c r="FK26">
        <v>178.59453845864581</v>
      </c>
      <c r="FL26">
        <f t="shared" ca="1" si="48"/>
        <v>73.118615975929572</v>
      </c>
      <c r="FM26">
        <f t="shared" ca="1" si="49"/>
        <v>100.41450104903134</v>
      </c>
      <c r="FN26">
        <f t="shared" ca="1" si="50"/>
        <v>110.49405672370469</v>
      </c>
      <c r="FO26">
        <f t="shared" ca="1" si="51"/>
        <v>-3.4432658796856885E-3</v>
      </c>
      <c r="FP26">
        <f t="shared" ca="1" si="52"/>
        <v>1.0624075834148885</v>
      </c>
      <c r="FQ26">
        <f t="shared" ca="1" si="53"/>
        <v>28.606401504399301</v>
      </c>
      <c r="FR26">
        <f ca="1">(FO26*中間層!$C$3+FP26)*中間層!$C$3+FQ26</f>
        <v>100.41450104903127</v>
      </c>
      <c r="FS26">
        <f t="shared" si="81"/>
        <v>15</v>
      </c>
      <c r="FT26" s="3" t="s">
        <v>13</v>
      </c>
      <c r="FW26" s="3" t="s">
        <v>13</v>
      </c>
      <c r="FX26">
        <v>15</v>
      </c>
      <c r="FY26" s="7">
        <v>0.17</v>
      </c>
      <c r="FZ26">
        <v>71.002200291163774</v>
      </c>
      <c r="GA26">
        <v>93.205808983122495</v>
      </c>
      <c r="GB26">
        <v>97.679578614335185</v>
      </c>
      <c r="GC26">
        <v>219.57285825158203</v>
      </c>
      <c r="GD26">
        <v>93.049760187575515</v>
      </c>
      <c r="GE26">
        <v>97.102634901248535</v>
      </c>
      <c r="GF26">
        <f t="shared" ca="1" si="54"/>
        <v>71.002200291163774</v>
      </c>
      <c r="GG26">
        <f t="shared" ca="1" si="55"/>
        <v>93.205808983122495</v>
      </c>
      <c r="GH26">
        <f t="shared" ca="1" si="56"/>
        <v>97.679578614335185</v>
      </c>
      <c r="GI26">
        <f t="shared" ca="1" si="57"/>
        <v>-3.545967812149207E-3</v>
      </c>
      <c r="GJ26">
        <f t="shared" ca="1" si="58"/>
        <v>0.97596734566155541</v>
      </c>
      <c r="GK26">
        <f t="shared" ca="1" si="59"/>
        <v>31.068752538458945</v>
      </c>
      <c r="GL26">
        <f ca="1">(GI26*中間層!$C$3+GJ26)*中間層!$C$3+GK26</f>
        <v>93.205808983122409</v>
      </c>
      <c r="GM26">
        <f t="shared" si="82"/>
        <v>15</v>
      </c>
      <c r="GN26" s="3" t="s">
        <v>13</v>
      </c>
      <c r="GQ26" s="3" t="s">
        <v>13</v>
      </c>
      <c r="GR26">
        <v>15</v>
      </c>
      <c r="GS26" s="7">
        <v>0.17</v>
      </c>
      <c r="GT26">
        <v>67.847103377363709</v>
      </c>
      <c r="GU26">
        <v>83.757306888297734</v>
      </c>
      <c r="GV26">
        <v>80.612218481239893</v>
      </c>
      <c r="GW26">
        <v>219.57285825158203</v>
      </c>
      <c r="GX26">
        <v>93.049760187575515</v>
      </c>
      <c r="GY26">
        <v>97.102634901248535</v>
      </c>
      <c r="GZ26">
        <f t="shared" ca="1" si="60"/>
        <v>67.847103377363709</v>
      </c>
      <c r="HA26">
        <f t="shared" ca="1" si="61"/>
        <v>83.757306888297734</v>
      </c>
      <c r="HB26">
        <f t="shared" ca="1" si="62"/>
        <v>80.612218481239893</v>
      </c>
      <c r="HC26">
        <f t="shared" ca="1" si="63"/>
        <v>-3.8110583835983744E-3</v>
      </c>
      <c r="HD26">
        <f t="shared" ca="1" si="64"/>
        <v>0.88986282775843639</v>
      </c>
      <c r="HE26">
        <f t="shared" ca="1" si="65"/>
        <v>32.881607948437811</v>
      </c>
      <c r="HF26">
        <f ca="1">(HC26*中間層!$C$3+HD26)*中間層!$C$3+HE26</f>
        <v>83.757306888297705</v>
      </c>
      <c r="HG26">
        <f t="shared" si="83"/>
        <v>15</v>
      </c>
      <c r="HH26" s="3" t="s">
        <v>13</v>
      </c>
      <c r="HK26" s="3" t="s">
        <v>13</v>
      </c>
      <c r="HL26">
        <v>15</v>
      </c>
      <c r="HM26" s="7">
        <v>0.17</v>
      </c>
      <c r="HN26">
        <v>63.130214022542845</v>
      </c>
      <c r="HO26">
        <v>70.674925225990989</v>
      </c>
      <c r="HP26">
        <v>80.612218481239893</v>
      </c>
      <c r="HQ26">
        <v>219.57285825158203</v>
      </c>
      <c r="HR26">
        <v>93.049760187575515</v>
      </c>
      <c r="HS26">
        <v>97.102634901248535</v>
      </c>
      <c r="HT26">
        <f t="shared" ca="1" si="66"/>
        <v>63.130214022542845</v>
      </c>
      <c r="HU26">
        <f t="shared" ca="1" si="67"/>
        <v>70.674925225990989</v>
      </c>
      <c r="HV26">
        <f t="shared" ca="1" si="68"/>
        <v>80.612218481239893</v>
      </c>
      <c r="HW26">
        <f t="shared" ca="1" si="69"/>
        <v>4.7851641036014919E-4</v>
      </c>
      <c r="HX26">
        <f t="shared" ca="1" si="70"/>
        <v>7.9116762514940112E-2</v>
      </c>
      <c r="HY26">
        <f t="shared" ca="1" si="71"/>
        <v>57.978084870895415</v>
      </c>
      <c r="HZ26">
        <f ca="1">(HW26*中間層!$C$3+HX26)*中間層!$C$3+HY26</f>
        <v>70.674925225990918</v>
      </c>
      <c r="IA26">
        <f t="shared" si="84"/>
        <v>15</v>
      </c>
      <c r="IB26" s="3" t="s">
        <v>13</v>
      </c>
      <c r="IE26" s="3" t="s">
        <v>13</v>
      </c>
    </row>
    <row r="27" spans="1:239" x14ac:dyDescent="0.25">
      <c r="A27">
        <f t="shared" si="72"/>
        <v>16</v>
      </c>
      <c r="B27" s="7">
        <v>0.18</v>
      </c>
      <c r="C27">
        <v>74.957143737020886</v>
      </c>
      <c r="D27">
        <v>122.46811513277521</v>
      </c>
      <c r="E27">
        <v>164.09008333122347</v>
      </c>
      <c r="F27">
        <v>199.91840714274593</v>
      </c>
      <c r="G27">
        <v>229.83007681074122</v>
      </c>
      <c r="H27">
        <v>254.12905132398328</v>
      </c>
      <c r="I27">
        <f t="shared" ca="1" si="0"/>
        <v>74.957143737020886</v>
      </c>
      <c r="J27">
        <f t="shared" ca="1" si="1"/>
        <v>122.46811513277521</v>
      </c>
      <c r="K27">
        <f t="shared" ca="1" si="2"/>
        <v>164.09008333122347</v>
      </c>
      <c r="L27">
        <f t="shared" ca="1" si="3"/>
        <v>-1.1778006394612094E-3</v>
      </c>
      <c r="M27">
        <f t="shared" ca="1" si="4"/>
        <v>1.1268895238342687</v>
      </c>
      <c r="N27">
        <f t="shared" ca="1" si="5"/>
        <v>21.557169143960536</v>
      </c>
      <c r="O27">
        <f ca="1">(L27*中間層!$C$3+M27)*中間層!$C$3+N27</f>
        <v>122.46811513277532</v>
      </c>
      <c r="P27">
        <f t="shared" si="73"/>
        <v>16</v>
      </c>
      <c r="Q27" s="3" t="s">
        <v>13</v>
      </c>
      <c r="T27" s="3" t="s">
        <v>13</v>
      </c>
      <c r="U27">
        <v>16</v>
      </c>
      <c r="V27" s="7">
        <v>0.18</v>
      </c>
      <c r="W27">
        <v>74.664056609438177</v>
      </c>
      <c r="X27">
        <v>120.64378127624121</v>
      </c>
      <c r="Y27">
        <v>159.14109063815778</v>
      </c>
      <c r="Z27">
        <v>190.24709566031561</v>
      </c>
      <c r="AA27">
        <v>212.84728785206534</v>
      </c>
      <c r="AB27">
        <v>232.56329499251081</v>
      </c>
      <c r="AC27">
        <f t="shared" ca="1" si="6"/>
        <v>74.664056609438177</v>
      </c>
      <c r="AD27">
        <f t="shared" ca="1" si="7"/>
        <v>120.64378127624121</v>
      </c>
      <c r="AE27">
        <f t="shared" ca="1" si="8"/>
        <v>159.14109063815778</v>
      </c>
      <c r="AF27">
        <f t="shared" ca="1" si="9"/>
        <v>-1.4964830609772871E-3</v>
      </c>
      <c r="AG27">
        <f t="shared" ca="1" si="10"/>
        <v>1.1440669524826548</v>
      </c>
      <c r="AH27">
        <f t="shared" ca="1" si="11"/>
        <v>21.20191663774866</v>
      </c>
      <c r="AI27">
        <f ca="1">(AF27*中間層!$C$3+AG27)*中間層!$C$3+AH27</f>
        <v>120.64378127624127</v>
      </c>
      <c r="AJ27">
        <f t="shared" si="74"/>
        <v>16</v>
      </c>
      <c r="AK27" s="3" t="s">
        <v>13</v>
      </c>
      <c r="AN27">
        <v>16</v>
      </c>
      <c r="AO27" s="7">
        <v>0.18</v>
      </c>
      <c r="AP27">
        <v>74.23683311159138</v>
      </c>
      <c r="AQ27">
        <v>117.82081671680763</v>
      </c>
      <c r="AR27">
        <v>151.81145322460634</v>
      </c>
      <c r="AS27">
        <v>176.83466912923825</v>
      </c>
      <c r="AT27">
        <v>194.28785264476528</v>
      </c>
      <c r="AU27">
        <v>205.42512967331498</v>
      </c>
      <c r="AV27">
        <f t="shared" ca="1" si="12"/>
        <v>74.23683311159138</v>
      </c>
      <c r="AW27">
        <f t="shared" ca="1" si="13"/>
        <v>117.82081671680763</v>
      </c>
      <c r="AX27">
        <f t="shared" ca="1" si="14"/>
        <v>151.81145322460634</v>
      </c>
      <c r="AY27">
        <f t="shared" ca="1" si="15"/>
        <v>-1.9186694194835072E-3</v>
      </c>
      <c r="AZ27">
        <f t="shared" ca="1" si="16"/>
        <v>1.1594800850268514</v>
      </c>
      <c r="BA27">
        <f t="shared" ca="1" si="17"/>
        <v>21.059502408957602</v>
      </c>
      <c r="BB27">
        <f ca="1">(AY27*中間層!$C$3+AZ27)*中間層!$C$3+BA27</f>
        <v>117.82081671680767</v>
      </c>
      <c r="BC27">
        <f t="shared" si="75"/>
        <v>16</v>
      </c>
      <c r="BD27" s="3" t="s">
        <v>13</v>
      </c>
      <c r="BG27" s="3" t="s">
        <v>13</v>
      </c>
      <c r="BH27">
        <v>16</v>
      </c>
      <c r="BI27" s="7">
        <v>0.18</v>
      </c>
      <c r="BJ27">
        <v>73.841772541263452</v>
      </c>
      <c r="BK27">
        <v>115.58871025065935</v>
      </c>
      <c r="BL27">
        <v>146.31167276229826</v>
      </c>
      <c r="BM27">
        <v>167.3371296799429</v>
      </c>
      <c r="BN27">
        <v>180.55079645050068</v>
      </c>
      <c r="BO27">
        <v>187.65475723449759</v>
      </c>
      <c r="BP27">
        <f t="shared" ca="1" si="18"/>
        <v>73.841772541263452</v>
      </c>
      <c r="BQ27">
        <f t="shared" ca="1" si="19"/>
        <v>115.58871025065935</v>
      </c>
      <c r="BR27">
        <f t="shared" ca="1" si="20"/>
        <v>146.31167276229826</v>
      </c>
      <c r="BS27">
        <f t="shared" ca="1" si="21"/>
        <v>-2.204795039551398E-3</v>
      </c>
      <c r="BT27">
        <f t="shared" ca="1" si="22"/>
        <v>1.1656580101206275</v>
      </c>
      <c r="BU27">
        <f t="shared" ca="1" si="23"/>
        <v>21.070859634110569</v>
      </c>
      <c r="BV27">
        <f ca="1">(BS27*中間層!$C$3+BT27)*中間層!$C$3+BU27</f>
        <v>115.58871025065935</v>
      </c>
      <c r="BW27">
        <f t="shared" si="76"/>
        <v>16</v>
      </c>
      <c r="BX27" s="3" t="s">
        <v>13</v>
      </c>
      <c r="CA27" s="3" t="s">
        <v>13</v>
      </c>
      <c r="CB27">
        <v>16</v>
      </c>
      <c r="CC27" s="7">
        <v>0.18</v>
      </c>
      <c r="CD27">
        <v>73.23307720818687</v>
      </c>
      <c r="CE27">
        <v>112.39194330493393</v>
      </c>
      <c r="CF27">
        <v>138.86701676333183</v>
      </c>
      <c r="CG27">
        <v>155.11462445693081</v>
      </c>
      <c r="CH27">
        <v>163.37191815406266</v>
      </c>
      <c r="CI27">
        <v>165.40512087612666</v>
      </c>
      <c r="CJ27">
        <f t="shared" ca="1" si="24"/>
        <v>73.23307720818687</v>
      </c>
      <c r="CK27">
        <f t="shared" ca="1" si="25"/>
        <v>112.39194330493393</v>
      </c>
      <c r="CL27">
        <f t="shared" ca="1" si="26"/>
        <v>138.86701676333183</v>
      </c>
      <c r="CM27">
        <f t="shared" ca="1" si="27"/>
        <v>-2.5367585276698337E-3</v>
      </c>
      <c r="CN27">
        <f t="shared" ca="1" si="28"/>
        <v>1.1636911010854161</v>
      </c>
      <c r="CO27">
        <f t="shared" ca="1" si="29"/>
        <v>21.390418473090634</v>
      </c>
      <c r="CP27">
        <f ca="1">(CM27*中間層!$C$3+CN27)*中間層!$C$3+CO27</f>
        <v>112.3919433049339</v>
      </c>
      <c r="CQ27">
        <f t="shared" si="77"/>
        <v>16</v>
      </c>
      <c r="CR27" s="3" t="s">
        <v>13</v>
      </c>
      <c r="CU27" s="3" t="s">
        <v>13</v>
      </c>
      <c r="CV27">
        <v>16</v>
      </c>
      <c r="CW27" s="7">
        <v>0.18</v>
      </c>
      <c r="CX27">
        <v>72.260007632083813</v>
      </c>
      <c r="CY27">
        <v>107.63900994467039</v>
      </c>
      <c r="CZ27">
        <v>128.6839271907626</v>
      </c>
      <c r="DA27">
        <v>139.01316590416812</v>
      </c>
      <c r="DB27">
        <v>141.44192968066955</v>
      </c>
      <c r="DC27">
        <v>136.31944187083215</v>
      </c>
      <c r="DD27">
        <f t="shared" ca="1" si="30"/>
        <v>72.260007632083813</v>
      </c>
      <c r="DE27">
        <f t="shared" ca="1" si="31"/>
        <v>107.63900994467039</v>
      </c>
      <c r="DF27">
        <f t="shared" ca="1" si="32"/>
        <v>128.6839271907626</v>
      </c>
      <c r="DG27">
        <f t="shared" ca="1" si="33"/>
        <v>-2.8668170132988744E-3</v>
      </c>
      <c r="DH27">
        <f t="shared" ca="1" si="34"/>
        <v>1.1376025982465627</v>
      </c>
      <c r="DI27">
        <f t="shared" ca="1" si="35"/>
        <v>22.546920253002881</v>
      </c>
      <c r="DJ27">
        <f ca="1">(DG27*中間層!$C$3+DH27)*中間層!$C$3+DI27</f>
        <v>107.63900994467041</v>
      </c>
      <c r="DK27">
        <f t="shared" si="78"/>
        <v>16</v>
      </c>
      <c r="DL27" s="3" t="s">
        <v>13</v>
      </c>
      <c r="DO27" s="3" t="s">
        <v>13</v>
      </c>
      <c r="DP27">
        <v>16</v>
      </c>
      <c r="DQ27" s="7">
        <v>0.18</v>
      </c>
      <c r="DR27">
        <v>71.538116658435428</v>
      </c>
      <c r="DS27">
        <v>104.38296061432865</v>
      </c>
      <c r="DT27">
        <v>122.10215285414282</v>
      </c>
      <c r="DU27">
        <v>129.09495344382381</v>
      </c>
      <c r="DV27">
        <v>127.52697865224275</v>
      </c>
      <c r="DW27">
        <v>117.14620484155242</v>
      </c>
      <c r="DX27">
        <f t="shared" ca="1" si="36"/>
        <v>71.538116658435428</v>
      </c>
      <c r="DY27">
        <f t="shared" ca="1" si="37"/>
        <v>104.38296061432865</v>
      </c>
      <c r="DZ27">
        <f t="shared" ca="1" si="38"/>
        <v>122.10215285414282</v>
      </c>
      <c r="EA27">
        <f t="shared" ca="1" si="39"/>
        <v>-3.025130343215813E-3</v>
      </c>
      <c r="EB27">
        <f t="shared" ca="1" si="40"/>
        <v>1.1106664306002365</v>
      </c>
      <c r="EC27">
        <f t="shared" ca="1" si="41"/>
        <v>23.56762098646313</v>
      </c>
      <c r="ED27">
        <f ca="1">(EA27*中間層!$C$3+EB27)*中間層!$C$3+EC27</f>
        <v>104.38296061432865</v>
      </c>
      <c r="EE27">
        <f t="shared" si="79"/>
        <v>16</v>
      </c>
      <c r="EF27" s="3" t="s">
        <v>13</v>
      </c>
      <c r="EI27" s="3" t="s">
        <v>13</v>
      </c>
      <c r="EJ27">
        <v>16</v>
      </c>
      <c r="EK27" s="7">
        <v>0.18</v>
      </c>
      <c r="EL27">
        <v>70.555350517738844</v>
      </c>
      <c r="EM27">
        <v>100.28272949135084</v>
      </c>
      <c r="EN27">
        <v>114.18096607602575</v>
      </c>
      <c r="EO27">
        <v>117.25194853788818</v>
      </c>
      <c r="EP27">
        <v>110.6384971214961</v>
      </c>
      <c r="EQ27">
        <v>91.747717911267841</v>
      </c>
      <c r="ER27">
        <f t="shared" ca="1" si="42"/>
        <v>70.555350517738844</v>
      </c>
      <c r="ES27">
        <f t="shared" ca="1" si="43"/>
        <v>100.28272949135084</v>
      </c>
      <c r="ET27">
        <f t="shared" ca="1" si="44"/>
        <v>114.18096607602575</v>
      </c>
      <c r="EU27">
        <f t="shared" ca="1" si="45"/>
        <v>-3.1658284777874141E-3</v>
      </c>
      <c r="EV27">
        <f t="shared" ca="1" si="46"/>
        <v>1.0694218511403522</v>
      </c>
      <c r="EW27">
        <f t="shared" ca="1" si="47"/>
        <v>24.998829155189782</v>
      </c>
      <c r="EX27">
        <f ca="1">(EU27*中間層!$C$3+EV27)*中間層!$C$3+EW27</f>
        <v>100.28272949135086</v>
      </c>
      <c r="EY27">
        <f t="shared" si="80"/>
        <v>16</v>
      </c>
      <c r="EZ27" s="3" t="s">
        <v>13</v>
      </c>
      <c r="FC27" s="3" t="s">
        <v>13</v>
      </c>
      <c r="FD27">
        <v>16</v>
      </c>
      <c r="FE27" s="7">
        <v>0.18</v>
      </c>
      <c r="FF27">
        <v>69.209565940429584</v>
      </c>
      <c r="FG27">
        <v>95.096285023539423</v>
      </c>
      <c r="FH27">
        <v>104.64005454260777</v>
      </c>
      <c r="FI27">
        <v>102.62180257060604</v>
      </c>
      <c r="FJ27">
        <v>88.07307220860082</v>
      </c>
      <c r="FK27">
        <v>173.23962146866387</v>
      </c>
      <c r="FL27">
        <f t="shared" ca="1" si="48"/>
        <v>69.209565940429584</v>
      </c>
      <c r="FM27">
        <f t="shared" ca="1" si="49"/>
        <v>95.096285023539423</v>
      </c>
      <c r="FN27">
        <f t="shared" ca="1" si="50"/>
        <v>104.64005454260777</v>
      </c>
      <c r="FO27">
        <f t="shared" ca="1" si="51"/>
        <v>-3.2685899128082965E-3</v>
      </c>
      <c r="FP27">
        <f t="shared" ca="1" si="52"/>
        <v>1.0080228685834416</v>
      </c>
      <c r="FQ27">
        <f t="shared" ca="1" si="53"/>
        <v>26.979897293278217</v>
      </c>
      <c r="FR27">
        <f ca="1">(FO27*中間層!$C$3+FP27)*中間層!$C$3+FQ27</f>
        <v>95.096285023539409</v>
      </c>
      <c r="FS27">
        <f t="shared" si="81"/>
        <v>16</v>
      </c>
      <c r="FT27" s="3" t="s">
        <v>13</v>
      </c>
      <c r="FW27" s="3" t="s">
        <v>13</v>
      </c>
      <c r="FX27">
        <v>16</v>
      </c>
      <c r="FY27" s="7">
        <v>0.18</v>
      </c>
      <c r="FZ27">
        <v>67.286436749809766</v>
      </c>
      <c r="GA27">
        <v>88.385881029734321</v>
      </c>
      <c r="GB27">
        <v>92.65181289011943</v>
      </c>
      <c r="GC27">
        <v>213.83238874304837</v>
      </c>
      <c r="GD27">
        <v>88.07307220860082</v>
      </c>
      <c r="GE27">
        <v>91.747717911267841</v>
      </c>
      <c r="GF27">
        <f t="shared" ca="1" si="54"/>
        <v>67.286436749809766</v>
      </c>
      <c r="GG27">
        <f t="shared" ca="1" si="55"/>
        <v>88.385881029734321</v>
      </c>
      <c r="GH27">
        <f t="shared" ca="1" si="56"/>
        <v>92.65181289011943</v>
      </c>
      <c r="GI27">
        <f t="shared" ca="1" si="57"/>
        <v>-3.3667024839078878E-3</v>
      </c>
      <c r="GJ27">
        <f t="shared" ca="1" si="58"/>
        <v>0.92699425818467451</v>
      </c>
      <c r="GK27">
        <f t="shared" ca="1" si="59"/>
        <v>29.353480050345809</v>
      </c>
      <c r="GL27">
        <f ca="1">(GI27*中間層!$C$3+GJ27)*中間層!$C$3+GK27</f>
        <v>88.385881029734378</v>
      </c>
      <c r="GM27">
        <f t="shared" si="82"/>
        <v>16</v>
      </c>
      <c r="GN27" s="3" t="s">
        <v>13</v>
      </c>
      <c r="GQ27" s="3" t="s">
        <v>13</v>
      </c>
      <c r="GR27">
        <v>16</v>
      </c>
      <c r="GS27" s="7">
        <v>0.18</v>
      </c>
      <c r="GT27">
        <v>64.457001053272577</v>
      </c>
      <c r="GU27">
        <v>79.605937451039978</v>
      </c>
      <c r="GV27">
        <v>76.568266297731668</v>
      </c>
      <c r="GW27">
        <v>213.83238874304837</v>
      </c>
      <c r="GX27">
        <v>88.07307220860082</v>
      </c>
      <c r="GY27">
        <v>91.747717911267841</v>
      </c>
      <c r="GZ27">
        <f t="shared" ca="1" si="60"/>
        <v>64.457001053272577</v>
      </c>
      <c r="HA27">
        <f t="shared" ca="1" si="61"/>
        <v>79.605937451039978</v>
      </c>
      <c r="HB27">
        <f t="shared" ca="1" si="62"/>
        <v>76.568266297731668</v>
      </c>
      <c r="HC27">
        <f t="shared" ca="1" si="63"/>
        <v>-3.6373215102151425E-3</v>
      </c>
      <c r="HD27">
        <f t="shared" ca="1" si="64"/>
        <v>0.84857695448761938</v>
      </c>
      <c r="HE27">
        <f t="shared" ca="1" si="65"/>
        <v>31.121457104429485</v>
      </c>
      <c r="HF27">
        <f ca="1">(HC27*中間層!$C$3+HD27)*中間層!$C$3+HE27</f>
        <v>79.605937451040006</v>
      </c>
      <c r="HG27">
        <f t="shared" si="83"/>
        <v>16</v>
      </c>
      <c r="HH27" s="3" t="s">
        <v>13</v>
      </c>
      <c r="HK27" s="3" t="s">
        <v>13</v>
      </c>
      <c r="HL27">
        <v>16</v>
      </c>
      <c r="HM27" s="7">
        <v>0.18</v>
      </c>
      <c r="HN27">
        <v>60.0846853607855</v>
      </c>
      <c r="HO27">
        <v>67.306510450000076</v>
      </c>
      <c r="HP27">
        <v>76.568266297731668</v>
      </c>
      <c r="HQ27">
        <v>213.83238874304837</v>
      </c>
      <c r="HR27">
        <v>88.07307220860082</v>
      </c>
      <c r="HS27">
        <v>91.747717911267841</v>
      </c>
      <c r="HT27">
        <f t="shared" ca="1" si="66"/>
        <v>60.0846853607855</v>
      </c>
      <c r="HU27">
        <f t="shared" ca="1" si="67"/>
        <v>67.306510450000076</v>
      </c>
      <c r="HV27">
        <f t="shared" ca="1" si="68"/>
        <v>76.568266297731668</v>
      </c>
      <c r="HW27">
        <f t="shared" ca="1" si="69"/>
        <v>4.0798615170340238E-4</v>
      </c>
      <c r="HX27">
        <f t="shared" ca="1" si="70"/>
        <v>8.323857902878104E-2</v>
      </c>
      <c r="HY27">
        <f t="shared" ca="1" si="71"/>
        <v>54.90279103008789</v>
      </c>
      <c r="HZ27">
        <f ca="1">(HW27*中間層!$C$3+HX27)*中間層!$C$3+HY27</f>
        <v>67.306510450000019</v>
      </c>
      <c r="IA27">
        <f t="shared" si="84"/>
        <v>16</v>
      </c>
      <c r="IB27" s="3" t="s">
        <v>13</v>
      </c>
      <c r="IE27" s="3" t="s">
        <v>13</v>
      </c>
    </row>
    <row r="28" spans="1:239" x14ac:dyDescent="0.25">
      <c r="A28">
        <f t="shared" si="72"/>
        <v>17</v>
      </c>
      <c r="B28" s="7">
        <v>0.19</v>
      </c>
      <c r="C28">
        <v>70.974085351465618</v>
      </c>
      <c r="D28">
        <v>115.45335717409014</v>
      </c>
      <c r="E28">
        <v>154.05179121029261</v>
      </c>
      <c r="F28">
        <v>187.53328784600922</v>
      </c>
      <c r="G28">
        <v>215.53553455409229</v>
      </c>
      <c r="H28">
        <v>238.28662016972407</v>
      </c>
      <c r="I28">
        <f t="shared" ca="1" si="0"/>
        <v>70.974085351465618</v>
      </c>
      <c r="J28">
        <f t="shared" ca="1" si="1"/>
        <v>115.45335717409014</v>
      </c>
      <c r="K28">
        <f t="shared" ca="1" si="2"/>
        <v>154.05179121029261</v>
      </c>
      <c r="L28">
        <f t="shared" ca="1" si="3"/>
        <v>-1.1761675572844106E-3</v>
      </c>
      <c r="M28">
        <f t="shared" ca="1" si="4"/>
        <v>1.0660105700451523</v>
      </c>
      <c r="N28">
        <f t="shared" ca="1" si="5"/>
        <v>20.613975742419051</v>
      </c>
      <c r="O28">
        <f ca="1">(L28*中間層!$C$3+M28)*中間層!$C$3+N28</f>
        <v>115.45335717409017</v>
      </c>
      <c r="P28">
        <f t="shared" si="73"/>
        <v>17</v>
      </c>
      <c r="Q28" s="3" t="s">
        <v>13</v>
      </c>
      <c r="T28" s="3" t="s">
        <v>13</v>
      </c>
      <c r="U28">
        <v>17</v>
      </c>
      <c r="V28" s="7">
        <v>0.19</v>
      </c>
      <c r="W28">
        <v>70.683590152896755</v>
      </c>
      <c r="X28">
        <v>113.56258213933478</v>
      </c>
      <c r="Y28">
        <v>149.5467997314887</v>
      </c>
      <c r="Z28">
        <v>178.63953646159712</v>
      </c>
      <c r="AA28">
        <v>200.59482306065212</v>
      </c>
      <c r="AB28">
        <v>218.40787129700715</v>
      </c>
      <c r="AC28">
        <f t="shared" ca="1" si="6"/>
        <v>70.683590152896755</v>
      </c>
      <c r="AD28">
        <f t="shared" ca="1" si="7"/>
        <v>113.56258213933478</v>
      </c>
      <c r="AE28">
        <f t="shared" ca="1" si="8"/>
        <v>149.5467997314887</v>
      </c>
      <c r="AF28">
        <f t="shared" ca="1" si="9"/>
        <v>-1.3789548788568171E-3</v>
      </c>
      <c r="AG28">
        <f t="shared" ca="1" si="10"/>
        <v>1.0644230715572833</v>
      </c>
      <c r="AH28">
        <f t="shared" ca="1" si="11"/>
        <v>20.909823772174672</v>
      </c>
      <c r="AI28">
        <f ca="1">(AF28*中間層!$C$3+AG28)*中間層!$C$3+AH28</f>
        <v>113.56258213933484</v>
      </c>
      <c r="AJ28">
        <f t="shared" si="74"/>
        <v>17</v>
      </c>
      <c r="AK28" s="3" t="s">
        <v>13</v>
      </c>
      <c r="AN28">
        <v>17</v>
      </c>
      <c r="AO28" s="7">
        <v>0.19</v>
      </c>
      <c r="AP28">
        <v>70.276310579890804</v>
      </c>
      <c r="AQ28">
        <v>110.99713487448463</v>
      </c>
      <c r="AR28">
        <v>142.78195960165965</v>
      </c>
      <c r="AS28">
        <v>166.30851041312405</v>
      </c>
      <c r="AT28">
        <v>182.70844526622062</v>
      </c>
      <c r="AU28">
        <v>193.20874726522709</v>
      </c>
      <c r="AV28">
        <f t="shared" ca="1" si="12"/>
        <v>70.276310579890804</v>
      </c>
      <c r="AW28">
        <f t="shared" ca="1" si="13"/>
        <v>110.99713487448463</v>
      </c>
      <c r="AX28">
        <f t="shared" ca="1" si="14"/>
        <v>142.78195960165965</v>
      </c>
      <c r="AY28">
        <f t="shared" ca="1" si="15"/>
        <v>-1.7871999134837606E-3</v>
      </c>
      <c r="AZ28">
        <f t="shared" ca="1" si="16"/>
        <v>1.0824964729144406</v>
      </c>
      <c r="BA28">
        <f t="shared" ca="1" si="17"/>
        <v>20.619486717878146</v>
      </c>
      <c r="BB28">
        <f ca="1">(AY28*中間層!$C$3+AZ28)*中間層!$C$3+BA28</f>
        <v>110.9971348744846</v>
      </c>
      <c r="BC28">
        <f t="shared" si="75"/>
        <v>17</v>
      </c>
      <c r="BD28" s="3" t="s">
        <v>13</v>
      </c>
      <c r="BG28" s="3" t="s">
        <v>13</v>
      </c>
      <c r="BH28">
        <v>17</v>
      </c>
      <c r="BI28" s="7">
        <v>0.19</v>
      </c>
      <c r="BJ28">
        <v>69.889244796363243</v>
      </c>
      <c r="BK28">
        <v>108.94161009870746</v>
      </c>
      <c r="BL28">
        <v>137.73319111028866</v>
      </c>
      <c r="BM28">
        <v>157.52068504551738</v>
      </c>
      <c r="BN28">
        <v>169.97781897906623</v>
      </c>
      <c r="BO28">
        <v>176.65944572152353</v>
      </c>
      <c r="BP28">
        <f t="shared" ca="1" si="18"/>
        <v>69.889244796363243</v>
      </c>
      <c r="BQ28">
        <f t="shared" ca="1" si="19"/>
        <v>108.94161009870746</v>
      </c>
      <c r="BR28">
        <f t="shared" ca="1" si="20"/>
        <v>137.73319111028866</v>
      </c>
      <c r="BS28">
        <f t="shared" ca="1" si="21"/>
        <v>-2.0521568581526044E-3</v>
      </c>
      <c r="BT28">
        <f t="shared" ca="1" si="22"/>
        <v>1.0888708347697746</v>
      </c>
      <c r="BU28">
        <f t="shared" ca="1" si="23"/>
        <v>20.57609520325601</v>
      </c>
      <c r="BV28">
        <f ca="1">(BS28*中間層!$C$3+BT28)*中間層!$C$3+BU28</f>
        <v>108.94161009870743</v>
      </c>
      <c r="BW28">
        <f t="shared" si="76"/>
        <v>17</v>
      </c>
      <c r="BX28" s="3" t="s">
        <v>13</v>
      </c>
      <c r="CA28" s="3" t="s">
        <v>13</v>
      </c>
      <c r="CB28">
        <v>17</v>
      </c>
      <c r="CC28" s="7">
        <v>0.19</v>
      </c>
      <c r="CD28">
        <v>69.352193526083823</v>
      </c>
      <c r="CE28">
        <v>105.99449949428114</v>
      </c>
      <c r="CF28">
        <v>130.88369145443937</v>
      </c>
      <c r="CG28">
        <v>146.19077552058025</v>
      </c>
      <c r="CH28">
        <v>153.97206560900332</v>
      </c>
      <c r="CI28">
        <v>155.89208957825605</v>
      </c>
      <c r="CJ28">
        <f t="shared" ca="1" si="24"/>
        <v>69.352193526083823</v>
      </c>
      <c r="CK28">
        <f t="shared" ca="1" si="25"/>
        <v>105.99449949428114</v>
      </c>
      <c r="CL28">
        <f t="shared" ca="1" si="26"/>
        <v>130.88369145443937</v>
      </c>
      <c r="CM28">
        <f t="shared" ca="1" si="27"/>
        <v>-2.3506228016078128E-3</v>
      </c>
      <c r="CN28">
        <f t="shared" ca="1" si="28"/>
        <v>1.0854395396051193</v>
      </c>
      <c r="CO28">
        <f t="shared" ca="1" si="29"/>
        <v>20.956773549847394</v>
      </c>
      <c r="CP28">
        <f ca="1">(CM28*中間層!$C$3+CN28)*中間層!$C$3+CO28</f>
        <v>105.99449949428119</v>
      </c>
      <c r="CQ28">
        <f t="shared" si="77"/>
        <v>17</v>
      </c>
      <c r="CR28" s="3" t="s">
        <v>13</v>
      </c>
      <c r="CU28" s="3" t="s">
        <v>13</v>
      </c>
      <c r="CV28">
        <v>17</v>
      </c>
      <c r="CW28" s="7">
        <v>0.19</v>
      </c>
      <c r="CX28">
        <v>68.432216127565169</v>
      </c>
      <c r="CY28">
        <v>101.62420445102651</v>
      </c>
      <c r="CZ28">
        <v>121.44751733299512</v>
      </c>
      <c r="DA28">
        <v>131.20994342714707</v>
      </c>
      <c r="DB28">
        <v>133.49150365969228</v>
      </c>
      <c r="DC28">
        <v>128.6637881781779</v>
      </c>
      <c r="DD28">
        <f t="shared" ca="1" si="30"/>
        <v>68.432216127565169</v>
      </c>
      <c r="DE28">
        <f t="shared" ca="1" si="31"/>
        <v>101.62420445102651</v>
      </c>
      <c r="DF28">
        <f t="shared" ca="1" si="32"/>
        <v>121.44751733299512</v>
      </c>
      <c r="DG28">
        <f t="shared" ca="1" si="33"/>
        <v>-2.6737350882985447E-3</v>
      </c>
      <c r="DH28">
        <f t="shared" ca="1" si="34"/>
        <v>1.0649000297140094</v>
      </c>
      <c r="DI28">
        <f t="shared" ca="1" si="35"/>
        <v>21.871552362611144</v>
      </c>
      <c r="DJ28">
        <f ca="1">(DG28*中間層!$C$3+DH28)*中間層!$C$3+DI28</f>
        <v>101.62420445102664</v>
      </c>
      <c r="DK28">
        <f t="shared" si="78"/>
        <v>17</v>
      </c>
      <c r="DL28" s="3" t="s">
        <v>13</v>
      </c>
      <c r="DO28" s="3" t="s">
        <v>13</v>
      </c>
      <c r="DP28">
        <v>17</v>
      </c>
      <c r="DQ28" s="7">
        <v>0.19</v>
      </c>
      <c r="DR28">
        <v>67.763683042402192</v>
      </c>
      <c r="DS28">
        <v>98.623730668213199</v>
      </c>
      <c r="DT28">
        <v>115.34523492160409</v>
      </c>
      <c r="DU28">
        <v>121.94487930155802</v>
      </c>
      <c r="DV28">
        <v>120.47372688512738</v>
      </c>
      <c r="DW28">
        <v>110.66305107366151</v>
      </c>
      <c r="DX28">
        <f t="shared" ca="1" si="36"/>
        <v>67.763683042402192</v>
      </c>
      <c r="DY28">
        <f t="shared" ca="1" si="37"/>
        <v>98.623730668213199</v>
      </c>
      <c r="DZ28">
        <f t="shared" ca="1" si="38"/>
        <v>115.34523492160409</v>
      </c>
      <c r="EA28">
        <f t="shared" ca="1" si="39"/>
        <v>-2.8277086744840198E-3</v>
      </c>
      <c r="EB28">
        <f t="shared" ca="1" si="40"/>
        <v>1.0413572536888236</v>
      </c>
      <c r="EC28">
        <f t="shared" ca="1" si="41"/>
        <v>22.765092044171126</v>
      </c>
      <c r="ED28">
        <f ca="1">(EA28*中間層!$C$3+EB28)*中間層!$C$3+EC28</f>
        <v>98.623730668213284</v>
      </c>
      <c r="EE28">
        <f t="shared" si="79"/>
        <v>17</v>
      </c>
      <c r="EF28" s="3" t="s">
        <v>13</v>
      </c>
      <c r="EI28" s="3" t="s">
        <v>13</v>
      </c>
      <c r="EJ28">
        <v>17</v>
      </c>
      <c r="EK28" s="7">
        <v>0.19</v>
      </c>
      <c r="EL28">
        <v>66.869844611228046</v>
      </c>
      <c r="EM28">
        <v>94.848710303661306</v>
      </c>
      <c r="EN28">
        <v>107.97736101756936</v>
      </c>
      <c r="EO28">
        <v>110.87081182037988</v>
      </c>
      <c r="EP28">
        <v>104.62817268183403</v>
      </c>
      <c r="EQ28">
        <v>86.798107592292752</v>
      </c>
      <c r="ER28">
        <f t="shared" ca="1" si="42"/>
        <v>66.869844611228046</v>
      </c>
      <c r="ES28">
        <f t="shared" ca="1" si="43"/>
        <v>94.848710303661306</v>
      </c>
      <c r="ET28">
        <f t="shared" ca="1" si="44"/>
        <v>107.97736101756936</v>
      </c>
      <c r="EU28">
        <f t="shared" ca="1" si="45"/>
        <v>-2.9700429957050401E-3</v>
      </c>
      <c r="EV28">
        <f t="shared" ca="1" si="46"/>
        <v>1.0050837632044214</v>
      </c>
      <c r="EW28">
        <f t="shared" ca="1" si="47"/>
        <v>24.040763940269589</v>
      </c>
      <c r="EX28">
        <f ca="1">(EU28*中間層!$C$3+EV28)*中間層!$C$3+EW28</f>
        <v>94.848710303661321</v>
      </c>
      <c r="EY28">
        <f t="shared" si="80"/>
        <v>17</v>
      </c>
      <c r="EZ28" s="3" t="s">
        <v>13</v>
      </c>
      <c r="FC28" s="3" t="s">
        <v>13</v>
      </c>
      <c r="FD28">
        <v>17</v>
      </c>
      <c r="FE28" s="7">
        <v>0.19</v>
      </c>
      <c r="FF28">
        <v>65.630145813039221</v>
      </c>
      <c r="FG28">
        <v>90.029209805757404</v>
      </c>
      <c r="FH28">
        <v>99.064308657722421</v>
      </c>
      <c r="FI28">
        <v>97.154163892544574</v>
      </c>
      <c r="FJ28">
        <v>83.401769705405286</v>
      </c>
      <c r="FK28">
        <v>168.29001114968884</v>
      </c>
      <c r="FL28">
        <f t="shared" ca="1" si="48"/>
        <v>65.630145813039221</v>
      </c>
      <c r="FM28">
        <f t="shared" ca="1" si="49"/>
        <v>90.029209805757404</v>
      </c>
      <c r="FN28">
        <f t="shared" ca="1" si="50"/>
        <v>99.064308657722421</v>
      </c>
      <c r="FO28">
        <f t="shared" ca="1" si="51"/>
        <v>-3.072793028150634E-3</v>
      </c>
      <c r="FP28">
        <f t="shared" ca="1" si="52"/>
        <v>0.94890023407695867</v>
      </c>
      <c r="FQ28">
        <f t="shared" ca="1" si="53"/>
        <v>25.867116679567815</v>
      </c>
      <c r="FR28">
        <f ca="1">(FO28*中間層!$C$3+FP28)*中間層!$C$3+FQ28</f>
        <v>90.029209805757333</v>
      </c>
      <c r="FS28">
        <f t="shared" si="81"/>
        <v>17</v>
      </c>
      <c r="FT28" s="3" t="s">
        <v>13</v>
      </c>
      <c r="FW28" s="3" t="s">
        <v>13</v>
      </c>
      <c r="FX28">
        <v>17</v>
      </c>
      <c r="FY28" s="7">
        <v>0.19</v>
      </c>
      <c r="FZ28">
        <v>63.875482349290323</v>
      </c>
      <c r="GA28">
        <v>83.800303946459792</v>
      </c>
      <c r="GB28">
        <v>87.834230165219395</v>
      </c>
      <c r="GC28">
        <v>208.36475006498691</v>
      </c>
      <c r="GD28">
        <v>83.401769705405286</v>
      </c>
      <c r="GE28">
        <v>86.798107592292752</v>
      </c>
      <c r="GF28">
        <f t="shared" ca="1" si="54"/>
        <v>63.875482349290323</v>
      </c>
      <c r="GG28">
        <f t="shared" ca="1" si="55"/>
        <v>83.800303946459792</v>
      </c>
      <c r="GH28">
        <f t="shared" ca="1" si="56"/>
        <v>87.834230165219395</v>
      </c>
      <c r="GI28">
        <f t="shared" ca="1" si="57"/>
        <v>-3.1781790756819717E-3</v>
      </c>
      <c r="GJ28">
        <f t="shared" ca="1" si="58"/>
        <v>0.87522329329568527</v>
      </c>
      <c r="GK28">
        <f t="shared" ca="1" si="59"/>
        <v>28.05976537371102</v>
      </c>
      <c r="GL28">
        <f ca="1">(GI28*中間層!$C$3+GJ28)*中間層!$C$3+GK28</f>
        <v>83.800303946459834</v>
      </c>
      <c r="GM28">
        <f t="shared" si="82"/>
        <v>17</v>
      </c>
      <c r="GN28" s="3" t="s">
        <v>13</v>
      </c>
      <c r="GQ28" s="3" t="s">
        <v>13</v>
      </c>
      <c r="GR28">
        <v>17</v>
      </c>
      <c r="GS28" s="7">
        <v>0.19</v>
      </c>
      <c r="GT28">
        <v>61.25072745192233</v>
      </c>
      <c r="GU28">
        <v>75.603572220568466</v>
      </c>
      <c r="GV28">
        <v>72.729528634694788</v>
      </c>
      <c r="GW28">
        <v>208.36475006498691</v>
      </c>
      <c r="GX28">
        <v>83.401769705405286</v>
      </c>
      <c r="GY28">
        <v>86.798107592292752</v>
      </c>
      <c r="GZ28">
        <f t="shared" ca="1" si="60"/>
        <v>61.25072745192233</v>
      </c>
      <c r="HA28">
        <f t="shared" ca="1" si="61"/>
        <v>75.603572220568466</v>
      </c>
      <c r="HB28">
        <f t="shared" ca="1" si="62"/>
        <v>72.729528634694788</v>
      </c>
      <c r="HC28">
        <f t="shared" ca="1" si="63"/>
        <v>-3.4453776709039612E-3</v>
      </c>
      <c r="HD28">
        <f t="shared" ca="1" si="64"/>
        <v>0.80386354600851728</v>
      </c>
      <c r="HE28">
        <f t="shared" ca="1" si="65"/>
        <v>29.670994328756422</v>
      </c>
      <c r="HF28">
        <f ca="1">(HC28*中間層!$C$3+HD28)*中間層!$C$3+HE28</f>
        <v>75.603572220568537</v>
      </c>
      <c r="HG28">
        <f t="shared" si="83"/>
        <v>17</v>
      </c>
      <c r="HH28" s="3" t="s">
        <v>13</v>
      </c>
      <c r="HK28" s="3" t="s">
        <v>13</v>
      </c>
      <c r="HL28">
        <v>17</v>
      </c>
      <c r="HM28" s="7">
        <v>0.19</v>
      </c>
      <c r="HN28">
        <v>57.214179153927518</v>
      </c>
      <c r="HO28">
        <v>64.068621394817939</v>
      </c>
      <c r="HP28">
        <v>72.729528634694788</v>
      </c>
      <c r="HQ28">
        <v>208.36475006498691</v>
      </c>
      <c r="HR28">
        <v>83.401769705405286</v>
      </c>
      <c r="HS28">
        <v>86.798107592292752</v>
      </c>
      <c r="HT28">
        <f t="shared" ca="1" si="66"/>
        <v>57.214179153927518</v>
      </c>
      <c r="HU28">
        <f t="shared" ca="1" si="67"/>
        <v>64.068621394817939</v>
      </c>
      <c r="HV28">
        <f t="shared" ca="1" si="68"/>
        <v>72.729528634694788</v>
      </c>
      <c r="HW28">
        <f t="shared" ca="1" si="69"/>
        <v>3.6129299979728601E-4</v>
      </c>
      <c r="HX28">
        <f t="shared" ca="1" si="70"/>
        <v>8.2894894848215633E-2</v>
      </c>
      <c r="HY28">
        <f t="shared" ca="1" si="71"/>
        <v>52.166201912023517</v>
      </c>
      <c r="HZ28">
        <f ca="1">(HW28*中間層!$C$3+HX28)*中間層!$C$3+HY28</f>
        <v>64.068621394817939</v>
      </c>
      <c r="IA28">
        <f t="shared" si="84"/>
        <v>17</v>
      </c>
      <c r="IB28" s="3" t="s">
        <v>13</v>
      </c>
      <c r="IE28" s="3" t="s">
        <v>13</v>
      </c>
    </row>
    <row r="29" spans="1:239" x14ac:dyDescent="0.25">
      <c r="A29">
        <f t="shared" si="72"/>
        <v>18</v>
      </c>
      <c r="B29" s="7">
        <v>0.2</v>
      </c>
      <c r="C29">
        <v>67.288169734594618</v>
      </c>
      <c r="D29">
        <v>108.68268834090264</v>
      </c>
      <c r="E29">
        <v>144.99859577445676</v>
      </c>
      <c r="F29">
        <v>176.26783983727785</v>
      </c>
      <c r="G29">
        <v>202.48240018738397</v>
      </c>
      <c r="H29">
        <v>223.78867913966474</v>
      </c>
      <c r="I29">
        <f t="shared" ca="1" si="0"/>
        <v>67.288169734594618</v>
      </c>
      <c r="J29">
        <f t="shared" ca="1" si="1"/>
        <v>108.68268834090264</v>
      </c>
      <c r="K29">
        <f t="shared" ca="1" si="2"/>
        <v>144.99859577445676</v>
      </c>
      <c r="L29">
        <f t="shared" ca="1" si="3"/>
        <v>-1.0157222345507798E-3</v>
      </c>
      <c r="M29">
        <f t="shared" ca="1" si="4"/>
        <v>0.98024870730877756</v>
      </c>
      <c r="N29">
        <f t="shared" ca="1" si="5"/>
        <v>20.815039955532701</v>
      </c>
      <c r="O29">
        <f ca="1">(L29*中間層!$C$3+M29)*中間層!$C$3+N29</f>
        <v>108.68268834090266</v>
      </c>
      <c r="P29">
        <f t="shared" si="73"/>
        <v>18</v>
      </c>
      <c r="Q29" s="3" t="s">
        <v>13</v>
      </c>
      <c r="T29" s="3" t="s">
        <v>13</v>
      </c>
      <c r="U29">
        <v>18</v>
      </c>
      <c r="V29" s="7">
        <v>0.2</v>
      </c>
      <c r="W29">
        <v>67.058526852285183</v>
      </c>
      <c r="X29">
        <v>107.16260444088778</v>
      </c>
      <c r="Y29">
        <v>140.79703109238721</v>
      </c>
      <c r="Z29">
        <v>168.07221576044424</v>
      </c>
      <c r="AA29">
        <v>189.35996882272269</v>
      </c>
      <c r="AB29">
        <v>205.40483714706176</v>
      </c>
      <c r="AC29">
        <f t="shared" ca="1" si="6"/>
        <v>67.058526852285183</v>
      </c>
      <c r="AD29">
        <f t="shared" ca="1" si="7"/>
        <v>107.16260444088778</v>
      </c>
      <c r="AE29">
        <f t="shared" ca="1" si="8"/>
        <v>140.79703109238721</v>
      </c>
      <c r="AF29">
        <f t="shared" ca="1" si="9"/>
        <v>-1.2939301874206285E-3</v>
      </c>
      <c r="AG29">
        <f t="shared" ca="1" si="10"/>
        <v>0.99617107988514608</v>
      </c>
      <c r="AH29">
        <f t="shared" ca="1" si="11"/>
        <v>20.484798326579437</v>
      </c>
      <c r="AI29">
        <f ca="1">(AF29*中間層!$C$3+AG29)*中間層!$C$3+AH29</f>
        <v>107.16260444088776</v>
      </c>
      <c r="AJ29">
        <f t="shared" si="74"/>
        <v>18</v>
      </c>
      <c r="AK29" s="3" t="s">
        <v>13</v>
      </c>
      <c r="AN29">
        <v>18</v>
      </c>
      <c r="AO29" s="7">
        <v>0.2</v>
      </c>
      <c r="AP29">
        <v>66.658249136841306</v>
      </c>
      <c r="AQ29">
        <v>104.78822355411478</v>
      </c>
      <c r="AR29">
        <v>134.56280513534477</v>
      </c>
      <c r="AS29">
        <v>156.64724958695228</v>
      </c>
      <c r="AT29">
        <v>172.041125627692</v>
      </c>
      <c r="AU29">
        <v>181.92590448278986</v>
      </c>
      <c r="AV29">
        <f t="shared" ca="1" si="12"/>
        <v>66.658249136841306</v>
      </c>
      <c r="AW29">
        <f t="shared" ca="1" si="13"/>
        <v>104.78822355411478</v>
      </c>
      <c r="AX29">
        <f t="shared" ca="1" si="14"/>
        <v>134.56280513534477</v>
      </c>
      <c r="AY29">
        <f t="shared" ca="1" si="15"/>
        <v>-1.6710785672086968E-3</v>
      </c>
      <c r="AZ29">
        <f t="shared" ca="1" si="16"/>
        <v>1.0132612734267739</v>
      </c>
      <c r="BA29">
        <f t="shared" ca="1" si="17"/>
        <v>20.172881883524344</v>
      </c>
      <c r="BB29">
        <f ca="1">(AY29*中間層!$C$3+AZ29)*中間層!$C$3+BA29</f>
        <v>104.78822355411475</v>
      </c>
      <c r="BC29">
        <f t="shared" si="75"/>
        <v>18</v>
      </c>
      <c r="BD29" s="3" t="s">
        <v>13</v>
      </c>
      <c r="BG29" s="3" t="s">
        <v>13</v>
      </c>
      <c r="BH29">
        <v>18</v>
      </c>
      <c r="BI29" s="7">
        <v>0.2</v>
      </c>
      <c r="BJ29">
        <v>66.317462662764314</v>
      </c>
      <c r="BK29">
        <v>102.889233436192</v>
      </c>
      <c r="BL29">
        <v>129.8969959499629</v>
      </c>
      <c r="BM29">
        <v>148.49850444728622</v>
      </c>
      <c r="BN29">
        <v>160.2266584603783</v>
      </c>
      <c r="BO29">
        <v>166.48805820651103</v>
      </c>
      <c r="BP29">
        <f t="shared" ca="1" si="18"/>
        <v>66.317462662764314</v>
      </c>
      <c r="BQ29">
        <f t="shared" ca="1" si="19"/>
        <v>102.889233436192</v>
      </c>
      <c r="BR29">
        <f t="shared" ca="1" si="20"/>
        <v>129.8969959499629</v>
      </c>
      <c r="BS29">
        <f t="shared" ca="1" si="21"/>
        <v>-1.9128016519313641E-3</v>
      </c>
      <c r="BT29">
        <f t="shared" ca="1" si="22"/>
        <v>1.0183556632582573</v>
      </c>
      <c r="BU29">
        <f t="shared" ca="1" si="23"/>
        <v>20.181683629679753</v>
      </c>
      <c r="BV29">
        <f ca="1">(BS29*中間層!$C$3+BT29)*中間層!$C$3+BU29</f>
        <v>102.88923343619184</v>
      </c>
      <c r="BW29">
        <f t="shared" si="76"/>
        <v>18</v>
      </c>
      <c r="BX29" s="3" t="s">
        <v>13</v>
      </c>
      <c r="CA29" s="3" t="s">
        <v>13</v>
      </c>
      <c r="CB29">
        <v>18</v>
      </c>
      <c r="CC29" s="7">
        <v>0.2</v>
      </c>
      <c r="CD29">
        <v>65.799778724416356</v>
      </c>
      <c r="CE29">
        <v>100.17636066271859</v>
      </c>
      <c r="CF29">
        <v>123.55284256516612</v>
      </c>
      <c r="CG29">
        <v>137.96146096044299</v>
      </c>
      <c r="CH29">
        <v>145.27213959487131</v>
      </c>
      <c r="CI29">
        <v>147.09032341857016</v>
      </c>
      <c r="CJ29">
        <f t="shared" ca="1" si="24"/>
        <v>65.799778724416356</v>
      </c>
      <c r="CK29">
        <f t="shared" ca="1" si="25"/>
        <v>100.17636066271859</v>
      </c>
      <c r="CL29">
        <f t="shared" ca="1" si="26"/>
        <v>123.55284256516612</v>
      </c>
      <c r="CM29">
        <f t="shared" ca="1" si="27"/>
        <v>-2.200020007170944E-3</v>
      </c>
      <c r="CN29">
        <f t="shared" ca="1" si="28"/>
        <v>1.0175346398416865</v>
      </c>
      <c r="CO29">
        <f t="shared" ca="1" si="29"/>
        <v>20.423096750259369</v>
      </c>
      <c r="CP29">
        <f ca="1">(CM29*中間層!$C$3+CN29)*中間層!$C$3+CO29</f>
        <v>100.17636066271857</v>
      </c>
      <c r="CQ29">
        <f t="shared" si="77"/>
        <v>18</v>
      </c>
      <c r="CR29" s="3" t="s">
        <v>13</v>
      </c>
      <c r="CU29" s="3" t="s">
        <v>13</v>
      </c>
      <c r="CV29">
        <v>18</v>
      </c>
      <c r="CW29" s="7">
        <v>0.2</v>
      </c>
      <c r="CX29">
        <v>64.974087015378217</v>
      </c>
      <c r="CY29">
        <v>96.12984947811043</v>
      </c>
      <c r="CZ29">
        <v>114.77832098444452</v>
      </c>
      <c r="DA29">
        <v>123.99540303216122</v>
      </c>
      <c r="DB29">
        <v>126.13002428794118</v>
      </c>
      <c r="DC29">
        <v>121.59179949028032</v>
      </c>
      <c r="DD29">
        <f t="shared" ca="1" si="30"/>
        <v>64.974087015378217</v>
      </c>
      <c r="DE29">
        <f t="shared" ca="1" si="31"/>
        <v>96.12984947811043</v>
      </c>
      <c r="DF29">
        <f t="shared" ca="1" si="32"/>
        <v>114.77832098444452</v>
      </c>
      <c r="DG29">
        <f t="shared" ca="1" si="33"/>
        <v>-2.5014581912796239E-3</v>
      </c>
      <c r="DH29">
        <f t="shared" ca="1" si="34"/>
        <v>0.99833397794658785</v>
      </c>
      <c r="DI29">
        <f t="shared" ca="1" si="35"/>
        <v>21.311033596247881</v>
      </c>
      <c r="DJ29">
        <f ca="1">(DG29*中間層!$C$3+DH29)*中間層!$C$3+DI29</f>
        <v>96.12984947811043</v>
      </c>
      <c r="DK29">
        <f t="shared" si="78"/>
        <v>18</v>
      </c>
      <c r="DL29" s="3" t="s">
        <v>13</v>
      </c>
      <c r="DO29" s="3" t="s">
        <v>13</v>
      </c>
      <c r="DP29">
        <v>18</v>
      </c>
      <c r="DQ29" s="7">
        <v>0.2</v>
      </c>
      <c r="DR29">
        <v>64.353938995495042</v>
      </c>
      <c r="DS29">
        <v>93.345272175481739</v>
      </c>
      <c r="DT29">
        <v>109.10757745926963</v>
      </c>
      <c r="DU29">
        <v>115.32282918260947</v>
      </c>
      <c r="DV29">
        <v>113.94877246883587</v>
      </c>
      <c r="DW29">
        <v>104.69179287617118</v>
      </c>
      <c r="DX29">
        <f t="shared" ca="1" si="36"/>
        <v>64.353938995495042</v>
      </c>
      <c r="DY29">
        <f t="shared" ca="1" si="37"/>
        <v>93.345272175481739</v>
      </c>
      <c r="DZ29">
        <f t="shared" ca="1" si="38"/>
        <v>109.10757745926963</v>
      </c>
      <c r="EA29">
        <f t="shared" ca="1" si="39"/>
        <v>-2.6458055792397571E-3</v>
      </c>
      <c r="EB29">
        <f t="shared" ca="1" si="40"/>
        <v>0.97669750048569781</v>
      </c>
      <c r="EC29">
        <f t="shared" ca="1" si="41"/>
        <v>22.133577919309587</v>
      </c>
      <c r="ED29">
        <f ca="1">(EA29*中間層!$C$3+EB29)*中間層!$C$3+EC29</f>
        <v>93.345272175481796</v>
      </c>
      <c r="EE29">
        <f t="shared" si="79"/>
        <v>18</v>
      </c>
      <c r="EF29" s="3" t="s">
        <v>13</v>
      </c>
      <c r="EI29" s="3" t="s">
        <v>13</v>
      </c>
      <c r="EJ29">
        <v>18</v>
      </c>
      <c r="EK29" s="7">
        <v>0.2</v>
      </c>
      <c r="EL29">
        <v>63.525851243098572</v>
      </c>
      <c r="EM29">
        <v>89.851130122060994</v>
      </c>
      <c r="EN29">
        <v>102.2407771450103</v>
      </c>
      <c r="EO29">
        <v>104.95937002777072</v>
      </c>
      <c r="EP29">
        <v>99.078001135512665</v>
      </c>
      <c r="EQ29">
        <v>82.26593842174583</v>
      </c>
      <c r="ER29">
        <f t="shared" ca="1" si="42"/>
        <v>63.525851243098572</v>
      </c>
      <c r="ES29">
        <f t="shared" ca="1" si="43"/>
        <v>89.851130122060994</v>
      </c>
      <c r="ET29">
        <f t="shared" ca="1" si="44"/>
        <v>102.2407771450103</v>
      </c>
      <c r="EU29">
        <f t="shared" ca="1" si="45"/>
        <v>-2.7871263712026194E-3</v>
      </c>
      <c r="EV29">
        <f t="shared" ca="1" si="46"/>
        <v>0.94457453325964202</v>
      </c>
      <c r="EW29">
        <f t="shared" ca="1" si="47"/>
        <v>23.264940508123011</v>
      </c>
      <c r="EX29">
        <f ca="1">(EU29*中間層!$C$3+EV29)*中間層!$C$3+EW29</f>
        <v>89.851130122061022</v>
      </c>
      <c r="EY29">
        <f t="shared" si="80"/>
        <v>18</v>
      </c>
      <c r="EZ29" s="3" t="s">
        <v>13</v>
      </c>
      <c r="FC29" s="3" t="s">
        <v>13</v>
      </c>
      <c r="FD29">
        <v>18</v>
      </c>
      <c r="FE29" s="7">
        <v>0.2</v>
      </c>
      <c r="FF29">
        <v>62.38035559375858</v>
      </c>
      <c r="FG29">
        <v>85.350879831887568</v>
      </c>
      <c r="FH29">
        <v>93.898735209101517</v>
      </c>
      <c r="FI29">
        <v>92.091326838597013</v>
      </c>
      <c r="FJ29">
        <v>79.110137471396797</v>
      </c>
      <c r="FK29">
        <v>163.75784197914979</v>
      </c>
      <c r="FL29">
        <f t="shared" ca="1" si="48"/>
        <v>62.38035559375858</v>
      </c>
      <c r="FM29">
        <f t="shared" ca="1" si="49"/>
        <v>85.350879831887568</v>
      </c>
      <c r="FN29">
        <f t="shared" ca="1" si="50"/>
        <v>93.898735209101517</v>
      </c>
      <c r="FO29">
        <f t="shared" ca="1" si="51"/>
        <v>-2.8845337721830036E-3</v>
      </c>
      <c r="FP29">
        <f t="shared" ca="1" si="52"/>
        <v>0.89209055059003106</v>
      </c>
      <c r="FQ29">
        <f t="shared" ca="1" si="53"/>
        <v>24.987162494714589</v>
      </c>
      <c r="FR29">
        <f ca="1">(FO29*中間層!$C$3+FP29)*中間層!$C$3+FQ29</f>
        <v>85.350879831887653</v>
      </c>
      <c r="FS29">
        <f t="shared" si="81"/>
        <v>18</v>
      </c>
      <c r="FT29" s="3" t="s">
        <v>13</v>
      </c>
      <c r="FW29" s="3" t="s">
        <v>13</v>
      </c>
      <c r="FX29">
        <v>18</v>
      </c>
      <c r="FY29" s="7">
        <v>0.2</v>
      </c>
      <c r="FZ29">
        <v>60.75190504839901</v>
      </c>
      <c r="GA29">
        <v>79.557439829398533</v>
      </c>
      <c r="GB29">
        <v>83.362882641481775</v>
      </c>
      <c r="GC29">
        <v>203.30191301103935</v>
      </c>
      <c r="GD29">
        <v>79.110137471396797</v>
      </c>
      <c r="GE29">
        <v>82.26593842174583</v>
      </c>
      <c r="GF29">
        <f t="shared" ca="1" si="54"/>
        <v>60.75190504839901</v>
      </c>
      <c r="GG29">
        <f t="shared" ca="1" si="55"/>
        <v>79.557439829398533</v>
      </c>
      <c r="GH29">
        <f t="shared" ca="1" si="56"/>
        <v>83.362882641481775</v>
      </c>
      <c r="GI29">
        <f t="shared" ca="1" si="57"/>
        <v>-3.0000183937832553E-3</v>
      </c>
      <c r="GJ29">
        <f t="shared" ca="1" si="58"/>
        <v>0.82611345468747877</v>
      </c>
      <c r="GK29">
        <f t="shared" ca="1" si="59"/>
        <v>26.946278298483222</v>
      </c>
      <c r="GL29">
        <f ca="1">(GI29*中間層!$C$3+GJ29)*中間層!$C$3+GK29</f>
        <v>79.557439829398533</v>
      </c>
      <c r="GM29">
        <f t="shared" si="82"/>
        <v>18</v>
      </c>
      <c r="GN29" s="3" t="s">
        <v>13</v>
      </c>
      <c r="GQ29" s="3" t="s">
        <v>13</v>
      </c>
      <c r="GR29">
        <v>18</v>
      </c>
      <c r="GS29" s="7">
        <v>0.2</v>
      </c>
      <c r="GT29">
        <v>58.30385360678639</v>
      </c>
      <c r="GU29">
        <v>71.882016034720976</v>
      </c>
      <c r="GV29">
        <v>69.177530009373584</v>
      </c>
      <c r="GW29">
        <v>203.30191301103935</v>
      </c>
      <c r="GX29">
        <v>79.110137471396797</v>
      </c>
      <c r="GY29">
        <v>82.26593842174583</v>
      </c>
      <c r="GZ29">
        <f t="shared" ca="1" si="60"/>
        <v>58.30385360678639</v>
      </c>
      <c r="HA29">
        <f t="shared" ca="1" si="61"/>
        <v>71.882016034720976</v>
      </c>
      <c r="HB29">
        <f t="shared" ca="1" si="62"/>
        <v>69.177530009373584</v>
      </c>
      <c r="HC29">
        <f t="shared" ca="1" si="63"/>
        <v>-3.2565296906563964E-3</v>
      </c>
      <c r="HD29">
        <f t="shared" ca="1" si="64"/>
        <v>0.76004270215715097</v>
      </c>
      <c r="HE29">
        <f t="shared" ca="1" si="65"/>
        <v>28.443042725569875</v>
      </c>
      <c r="HF29">
        <f ca="1">(HC29*中間層!$C$3+HD29)*中間層!$C$3+HE29</f>
        <v>71.882016034721005</v>
      </c>
      <c r="HG29">
        <f t="shared" si="83"/>
        <v>18</v>
      </c>
      <c r="HH29" s="3" t="s">
        <v>13</v>
      </c>
      <c r="HK29" s="3" t="s">
        <v>13</v>
      </c>
      <c r="HL29">
        <v>18</v>
      </c>
      <c r="HM29" s="7">
        <v>0.2</v>
      </c>
      <c r="HN29">
        <v>54.564051129760145</v>
      </c>
      <c r="HO29">
        <v>61.059396263400032</v>
      </c>
      <c r="HP29">
        <v>69.177530009373584</v>
      </c>
      <c r="HQ29">
        <v>203.30191301103935</v>
      </c>
      <c r="HR29">
        <v>79.110137471396797</v>
      </c>
      <c r="HS29">
        <v>82.26593842174583</v>
      </c>
      <c r="HT29">
        <f t="shared" ca="1" si="66"/>
        <v>54.564051129760145</v>
      </c>
      <c r="HU29">
        <f t="shared" ca="1" si="67"/>
        <v>61.059396263400032</v>
      </c>
      <c r="HV29">
        <f t="shared" ca="1" si="68"/>
        <v>69.177530009373584</v>
      </c>
      <c r="HW29">
        <f t="shared" ca="1" si="69"/>
        <v>3.2455772246673406E-4</v>
      </c>
      <c r="HX29">
        <f t="shared" ca="1" si="70"/>
        <v>8.1223244302787878E-2</v>
      </c>
      <c r="HY29">
        <f t="shared" ca="1" si="71"/>
        <v>49.691494608453958</v>
      </c>
      <c r="HZ29">
        <f ca="1">(HW29*中間層!$C$3+HX29)*中間層!$C$3+HY29</f>
        <v>61.059396263400089</v>
      </c>
      <c r="IA29">
        <f t="shared" si="84"/>
        <v>18</v>
      </c>
      <c r="IB29" s="3" t="s">
        <v>13</v>
      </c>
      <c r="IE29" s="3" t="s">
        <v>13</v>
      </c>
    </row>
    <row r="30" spans="1:239" x14ac:dyDescent="0.25">
      <c r="A30">
        <f t="shared" si="72"/>
        <v>19</v>
      </c>
      <c r="B30" s="7">
        <v>0.21</v>
      </c>
      <c r="C30">
        <v>63.766711179474697</v>
      </c>
      <c r="D30">
        <v>102.50126021503277</v>
      </c>
      <c r="E30">
        <v>136.28405359321033</v>
      </c>
      <c r="F30">
        <v>165.50775453333654</v>
      </c>
      <c r="G30">
        <v>190.03590115785266</v>
      </c>
      <c r="H30">
        <v>210.0430628175381</v>
      </c>
      <c r="I30">
        <f t="shared" ca="1" si="0"/>
        <v>63.766711179474697</v>
      </c>
      <c r="J30">
        <f t="shared" ca="1" si="1"/>
        <v>102.50126021503277</v>
      </c>
      <c r="K30">
        <f t="shared" ca="1" si="2"/>
        <v>136.28405359321033</v>
      </c>
      <c r="L30">
        <f t="shared" ca="1" si="3"/>
        <v>-9.9035113147610539E-4</v>
      </c>
      <c r="M30">
        <f t="shared" ca="1" si="4"/>
        <v>0.92324365043257695</v>
      </c>
      <c r="N30">
        <f t="shared" ca="1" si="5"/>
        <v>20.08040648653607</v>
      </c>
      <c r="O30">
        <f ca="1">(L30*中間層!$C$3+M30)*中間層!$C$3+N30</f>
        <v>102.50126021503272</v>
      </c>
      <c r="P30">
        <f t="shared" si="73"/>
        <v>19</v>
      </c>
      <c r="Q30" s="3" t="s">
        <v>13</v>
      </c>
      <c r="T30" s="3" t="s">
        <v>13</v>
      </c>
      <c r="U30">
        <v>19</v>
      </c>
      <c r="V30" s="7">
        <v>0.21</v>
      </c>
      <c r="W30">
        <v>63.544131925354691</v>
      </c>
      <c r="X30">
        <v>101.00616740218811</v>
      </c>
      <c r="Y30">
        <v>132.4469681373011</v>
      </c>
      <c r="Z30">
        <v>157.97293067592909</v>
      </c>
      <c r="AA30">
        <v>177.9556984364084</v>
      </c>
      <c r="AB30">
        <v>193.01306446280785</v>
      </c>
      <c r="AC30">
        <f t="shared" ca="1" si="6"/>
        <v>63.544131925354691</v>
      </c>
      <c r="AD30">
        <f t="shared" ca="1" si="7"/>
        <v>101.00616740218811</v>
      </c>
      <c r="AE30">
        <f t="shared" ca="1" si="8"/>
        <v>132.4469681373011</v>
      </c>
      <c r="AF30">
        <f t="shared" ca="1" si="9"/>
        <v>-1.2042469483440872E-3</v>
      </c>
      <c r="AG30">
        <f t="shared" ca="1" si="10"/>
        <v>0.92987775178828136</v>
      </c>
      <c r="AH30">
        <f t="shared" ca="1" si="11"/>
        <v>20.06086170680079</v>
      </c>
      <c r="AI30">
        <f ca="1">(AF30*中間層!$C$3+AG30)*中間層!$C$3+AH30</f>
        <v>101.00616740218805</v>
      </c>
      <c r="AJ30">
        <f t="shared" si="74"/>
        <v>19</v>
      </c>
      <c r="AK30" s="3" t="s">
        <v>13</v>
      </c>
      <c r="AN30">
        <v>19</v>
      </c>
      <c r="AO30" s="7">
        <v>0.21</v>
      </c>
      <c r="AP30">
        <v>63.18780473997046</v>
      </c>
      <c r="AQ30">
        <v>98.842303285997616</v>
      </c>
      <c r="AR30">
        <v>126.73294876006798</v>
      </c>
      <c r="AS30">
        <v>147.43574698923851</v>
      </c>
      <c r="AT30">
        <v>161.92977458404243</v>
      </c>
      <c r="AU30">
        <v>171.23739973877952</v>
      </c>
      <c r="AV30">
        <f t="shared" ca="1" si="12"/>
        <v>63.18780473997046</v>
      </c>
      <c r="AW30">
        <f t="shared" ca="1" si="13"/>
        <v>98.842303285997616</v>
      </c>
      <c r="AX30">
        <f t="shared" ca="1" si="14"/>
        <v>126.73294876006798</v>
      </c>
      <c r="AY30">
        <f t="shared" ca="1" si="15"/>
        <v>-1.5527706143913602E-3</v>
      </c>
      <c r="AZ30">
        <f t="shared" ca="1" si="16"/>
        <v>0.94600556307924633</v>
      </c>
      <c r="BA30">
        <f t="shared" ca="1" si="17"/>
        <v>19.769453121986462</v>
      </c>
      <c r="BB30">
        <f ca="1">(AY30*中間層!$C$3+AZ30)*中間層!$C$3+BA30</f>
        <v>98.842303285997488</v>
      </c>
      <c r="BC30">
        <f t="shared" si="75"/>
        <v>19</v>
      </c>
      <c r="BD30" s="3" t="s">
        <v>13</v>
      </c>
      <c r="BG30" s="3" t="s">
        <v>13</v>
      </c>
      <c r="BH30">
        <v>19</v>
      </c>
      <c r="BI30" s="7">
        <v>0.21</v>
      </c>
      <c r="BJ30">
        <v>62.864588412714681</v>
      </c>
      <c r="BK30">
        <v>97.106478049129038</v>
      </c>
      <c r="BL30">
        <v>122.4216890337226</v>
      </c>
      <c r="BM30">
        <v>139.90450231448625</v>
      </c>
      <c r="BN30">
        <v>150.94584279149149</v>
      </c>
      <c r="BO30">
        <v>156.86055721981415</v>
      </c>
      <c r="BP30">
        <f t="shared" ca="1" si="18"/>
        <v>62.864588412714681</v>
      </c>
      <c r="BQ30">
        <f t="shared" ca="1" si="19"/>
        <v>97.106478049129038</v>
      </c>
      <c r="BR30">
        <f t="shared" ca="1" si="20"/>
        <v>122.4216890337226</v>
      </c>
      <c r="BS30">
        <f t="shared" ca="1" si="21"/>
        <v>-1.7853357303641568E-3</v>
      </c>
      <c r="BT30">
        <f t="shared" ca="1" si="22"/>
        <v>0.95263815228291138</v>
      </c>
      <c r="BU30">
        <f t="shared" ca="1" si="23"/>
        <v>19.696020124479563</v>
      </c>
      <c r="BV30">
        <f ca="1">(BS30*中間層!$C$3+BT30)*中間層!$C$3+BU30</f>
        <v>97.106478049129123</v>
      </c>
      <c r="BW30">
        <f t="shared" si="76"/>
        <v>19</v>
      </c>
      <c r="BX30" s="3" t="s">
        <v>13</v>
      </c>
      <c r="CA30" s="3" t="s">
        <v>13</v>
      </c>
      <c r="CB30">
        <v>19</v>
      </c>
      <c r="CC30" s="7">
        <v>0.21</v>
      </c>
      <c r="CD30">
        <v>62.403585119528998</v>
      </c>
      <c r="CE30">
        <v>94.611130808592833</v>
      </c>
      <c r="CF30">
        <v>116.5748221595594</v>
      </c>
      <c r="CG30">
        <v>130.12953963542515</v>
      </c>
      <c r="CH30">
        <v>137.04205309796913</v>
      </c>
      <c r="CI30">
        <v>138.73280042362558</v>
      </c>
      <c r="CJ30">
        <f t="shared" ca="1" si="24"/>
        <v>62.403585119528998</v>
      </c>
      <c r="CK30">
        <f t="shared" ca="1" si="25"/>
        <v>94.611130808592833</v>
      </c>
      <c r="CL30">
        <f t="shared" ca="1" si="26"/>
        <v>116.5748221595594</v>
      </c>
      <c r="CM30">
        <f t="shared" ca="1" si="27"/>
        <v>-2.048770867619449E-3</v>
      </c>
      <c r="CN30">
        <f t="shared" ca="1" si="28"/>
        <v>0.9514665439241945</v>
      </c>
      <c r="CO30">
        <f t="shared" ca="1" si="29"/>
        <v>19.952185092367976</v>
      </c>
      <c r="CP30">
        <f ca="1">(CM30*中間層!$C$3+CN30)*中間層!$C$3+CO30</f>
        <v>94.611130808592947</v>
      </c>
      <c r="CQ30">
        <f t="shared" si="77"/>
        <v>19</v>
      </c>
      <c r="CR30" s="3" t="s">
        <v>13</v>
      </c>
      <c r="CU30" s="3" t="s">
        <v>13</v>
      </c>
      <c r="CV30">
        <v>19</v>
      </c>
      <c r="CW30" s="7">
        <v>0.21</v>
      </c>
      <c r="CX30">
        <v>61.634965200165226</v>
      </c>
      <c r="CY30">
        <v>90.890881670899773</v>
      </c>
      <c r="CZ30">
        <v>108.44326793656228</v>
      </c>
      <c r="DA30">
        <v>117.12255032841688</v>
      </c>
      <c r="DB30">
        <v>119.14959805903197</v>
      </c>
      <c r="DC30">
        <v>114.86637198703596</v>
      </c>
      <c r="DD30">
        <f t="shared" ca="1" si="30"/>
        <v>61.634965200165226</v>
      </c>
      <c r="DE30">
        <f t="shared" ca="1" si="31"/>
        <v>90.890881670899773</v>
      </c>
      <c r="DF30">
        <f t="shared" ca="1" si="32"/>
        <v>108.44326793656228</v>
      </c>
      <c r="DG30">
        <f t="shared" ca="1" si="33"/>
        <v>-2.3407060410144112E-3</v>
      </c>
      <c r="DH30">
        <f t="shared" ca="1" si="34"/>
        <v>0.93622423556685219</v>
      </c>
      <c r="DI30">
        <f t="shared" ca="1" si="35"/>
        <v>20.675518524358569</v>
      </c>
      <c r="DJ30">
        <f ca="1">(DG30*中間層!$C$3+DH30)*中間層!$C$3+DI30</f>
        <v>90.890881670899674</v>
      </c>
      <c r="DK30">
        <f t="shared" si="78"/>
        <v>19</v>
      </c>
      <c r="DL30" s="3" t="s">
        <v>13</v>
      </c>
      <c r="DO30" s="3" t="s">
        <v>13</v>
      </c>
      <c r="DP30">
        <v>19</v>
      </c>
      <c r="DQ30" s="7">
        <v>0.21</v>
      </c>
      <c r="DR30">
        <v>61.07228528469868</v>
      </c>
      <c r="DS30">
        <v>88.324772542669166</v>
      </c>
      <c r="DT30">
        <v>103.16822791866892</v>
      </c>
      <c r="DU30">
        <v>109.03454294916168</v>
      </c>
      <c r="DV30">
        <v>107.73215455319942</v>
      </c>
      <c r="DW30">
        <v>99.014012206041741</v>
      </c>
      <c r="DX30">
        <f t="shared" ca="1" si="36"/>
        <v>61.07228528469868</v>
      </c>
      <c r="DY30">
        <f t="shared" ca="1" si="37"/>
        <v>88.324772542669166</v>
      </c>
      <c r="DZ30">
        <f t="shared" ca="1" si="38"/>
        <v>103.16822791866892</v>
      </c>
      <c r="EA30">
        <f t="shared" ca="1" si="39"/>
        <v>-2.4818063763941429E-3</v>
      </c>
      <c r="EB30">
        <f t="shared" ca="1" si="40"/>
        <v>0.91732070161853174</v>
      </c>
      <c r="EC30">
        <f t="shared" ca="1" si="41"/>
        <v>21.410766144757538</v>
      </c>
      <c r="ED30">
        <f ca="1">(EA30*中間層!$C$3+EB30)*中間層!$C$3+EC30</f>
        <v>88.32477254266928</v>
      </c>
      <c r="EE30">
        <f t="shared" si="79"/>
        <v>19</v>
      </c>
      <c r="EF30" s="3" t="s">
        <v>13</v>
      </c>
      <c r="EI30" s="3" t="s">
        <v>13</v>
      </c>
      <c r="EJ30">
        <v>19</v>
      </c>
      <c r="EK30" s="7">
        <v>0.21</v>
      </c>
      <c r="EL30">
        <v>60.316197950583074</v>
      </c>
      <c r="EM30">
        <v>85.08217902642059</v>
      </c>
      <c r="EN30">
        <v>96.774495966313026</v>
      </c>
      <c r="EO30">
        <v>99.346261021411607</v>
      </c>
      <c r="EP30">
        <v>93.780975438785987</v>
      </c>
      <c r="EQ30">
        <v>77.936320770900608</v>
      </c>
      <c r="ER30">
        <f t="shared" ca="1" si="42"/>
        <v>60.316197950583074</v>
      </c>
      <c r="ES30">
        <f t="shared" ca="1" si="43"/>
        <v>85.08217902642059</v>
      </c>
      <c r="ET30">
        <f t="shared" ca="1" si="44"/>
        <v>96.774495966313026</v>
      </c>
      <c r="EU30">
        <f t="shared" ca="1" si="45"/>
        <v>-2.6147328271890185E-3</v>
      </c>
      <c r="EV30">
        <f t="shared" ca="1" si="46"/>
        <v>0.88752954559510266</v>
      </c>
      <c r="EW30">
        <f t="shared" ca="1" si="47"/>
        <v>22.476552738800436</v>
      </c>
      <c r="EX30">
        <f ca="1">(EU30*中間層!$C$3+EV30)*中間層!$C$3+EW30</f>
        <v>85.082179026420505</v>
      </c>
      <c r="EY30">
        <f t="shared" si="80"/>
        <v>19</v>
      </c>
      <c r="EZ30" s="3" t="s">
        <v>13</v>
      </c>
      <c r="FC30" s="3" t="s">
        <v>13</v>
      </c>
      <c r="FD30">
        <v>19</v>
      </c>
      <c r="FE30" s="7">
        <v>0.21</v>
      </c>
      <c r="FF30">
        <v>59.263229731465216</v>
      </c>
      <c r="FG30">
        <v>80.925988603455835</v>
      </c>
      <c r="FH30">
        <v>88.98585323693311</v>
      </c>
      <c r="FI30">
        <v>87.287603778603625</v>
      </c>
      <c r="FJ30">
        <v>75.026813466602135</v>
      </c>
      <c r="FK30">
        <v>159.4282243283044</v>
      </c>
      <c r="FL30">
        <f t="shared" ca="1" si="48"/>
        <v>59.263229731465216</v>
      </c>
      <c r="FM30">
        <f t="shared" ca="1" si="49"/>
        <v>80.925988603455835</v>
      </c>
      <c r="FN30">
        <f t="shared" ca="1" si="50"/>
        <v>88.98585323693311</v>
      </c>
      <c r="FO30">
        <f t="shared" ca="1" si="51"/>
        <v>-2.7205788477026689E-3</v>
      </c>
      <c r="FP30">
        <f t="shared" ca="1" si="52"/>
        <v>0.84134200459521269</v>
      </c>
      <c r="FQ30">
        <f t="shared" ca="1" si="53"/>
        <v>23.997576620961247</v>
      </c>
      <c r="FR30">
        <f ca="1">(FO30*中間層!$C$3+FP30)*中間層!$C$3+FQ30</f>
        <v>80.925988603455835</v>
      </c>
      <c r="FS30">
        <f t="shared" si="81"/>
        <v>19</v>
      </c>
      <c r="FT30" s="3" t="s">
        <v>13</v>
      </c>
      <c r="FW30" s="3" t="s">
        <v>13</v>
      </c>
      <c r="FX30">
        <v>19</v>
      </c>
      <c r="FY30" s="7">
        <v>0.21</v>
      </c>
      <c r="FZ30">
        <v>57.765509893471432</v>
      </c>
      <c r="GA30">
        <v>75.528721346263012</v>
      </c>
      <c r="GB30">
        <v>79.133092205105129</v>
      </c>
      <c r="GC30">
        <v>198.49818995104727</v>
      </c>
      <c r="GD30">
        <v>75.026813466602135</v>
      </c>
      <c r="GE30">
        <v>77.936320770900608</v>
      </c>
      <c r="GF30">
        <f t="shared" ca="1" si="54"/>
        <v>57.765509893471432</v>
      </c>
      <c r="GG30">
        <f t="shared" ca="1" si="55"/>
        <v>75.528721346263012</v>
      </c>
      <c r="GH30">
        <f t="shared" ca="1" si="56"/>
        <v>79.133092205105129</v>
      </c>
      <c r="GI30">
        <f t="shared" ca="1" si="57"/>
        <v>-2.8317681187898926E-3</v>
      </c>
      <c r="GJ30">
        <f t="shared" ca="1" si="58"/>
        <v>0.78002944687431564</v>
      </c>
      <c r="GK30">
        <f t="shared" ca="1" si="59"/>
        <v>25.84345784673047</v>
      </c>
      <c r="GL30">
        <f ca="1">(GI30*中間層!$C$3+GJ30)*中間層!$C$3+GK30</f>
        <v>75.528721346263112</v>
      </c>
      <c r="GM30">
        <f t="shared" si="82"/>
        <v>19</v>
      </c>
      <c r="GN30" s="3" t="s">
        <v>13</v>
      </c>
      <c r="GQ30" s="3" t="s">
        <v>13</v>
      </c>
      <c r="GR30">
        <v>19</v>
      </c>
      <c r="GS30" s="7">
        <v>0.21</v>
      </c>
      <c r="GT30">
        <v>55.519988022980371</v>
      </c>
      <c r="GU30">
        <v>68.363109755968253</v>
      </c>
      <c r="GV30">
        <v>65.791931502612755</v>
      </c>
      <c r="GW30">
        <v>198.49818995104727</v>
      </c>
      <c r="GX30">
        <v>75.026813466602135</v>
      </c>
      <c r="GY30">
        <v>77.936320770900608</v>
      </c>
      <c r="GZ30">
        <f t="shared" ca="1" si="60"/>
        <v>55.519988022980371</v>
      </c>
      <c r="HA30">
        <f t="shared" ca="1" si="61"/>
        <v>68.363109755968253</v>
      </c>
      <c r="HB30">
        <f t="shared" ca="1" si="62"/>
        <v>65.791931502612755</v>
      </c>
      <c r="HC30">
        <f t="shared" ca="1" si="63"/>
        <v>-3.0828599972686772E-3</v>
      </c>
      <c r="HD30">
        <f t="shared" ca="1" si="64"/>
        <v>0.71929143425005904</v>
      </c>
      <c r="HE30">
        <f t="shared" ca="1" si="65"/>
        <v>27.262566303649098</v>
      </c>
      <c r="HF30">
        <f ca="1">(HC30*中間層!$C$3+HD30)*中間層!$C$3+HE30</f>
        <v>68.363109755968225</v>
      </c>
      <c r="HG30">
        <f t="shared" si="83"/>
        <v>19</v>
      </c>
      <c r="HH30" s="3" t="s">
        <v>13</v>
      </c>
      <c r="HK30" s="3" t="s">
        <v>13</v>
      </c>
      <c r="HL30">
        <v>19</v>
      </c>
      <c r="HM30" s="7">
        <v>0.21</v>
      </c>
      <c r="HN30">
        <v>52.03449502372753</v>
      </c>
      <c r="HO30">
        <v>58.20598382885882</v>
      </c>
      <c r="HP30">
        <v>65.791931502612755</v>
      </c>
      <c r="HQ30">
        <v>198.49818995104727</v>
      </c>
      <c r="HR30">
        <v>75.026813466602135</v>
      </c>
      <c r="HS30">
        <v>77.936320770900608</v>
      </c>
      <c r="HT30">
        <f t="shared" ca="1" si="66"/>
        <v>52.03449502372753</v>
      </c>
      <c r="HU30">
        <f t="shared" ca="1" si="67"/>
        <v>58.20598382885882</v>
      </c>
      <c r="HV30">
        <f t="shared" ca="1" si="68"/>
        <v>65.791931502612755</v>
      </c>
      <c r="HW30">
        <f t="shared" ca="1" si="69"/>
        <v>2.8289177372453015E-4</v>
      </c>
      <c r="HX30">
        <f t="shared" ca="1" si="70"/>
        <v>8.0996010043946381E-2</v>
      </c>
      <c r="HY30">
        <f t="shared" ca="1" si="71"/>
        <v>47.277465087218907</v>
      </c>
      <c r="HZ30">
        <f ca="1">(HW30*中間層!$C$3+HX30)*中間層!$C$3+HY30</f>
        <v>58.205983828858848</v>
      </c>
      <c r="IA30">
        <f t="shared" si="84"/>
        <v>19</v>
      </c>
      <c r="IB30" s="3" t="s">
        <v>13</v>
      </c>
      <c r="IE30" s="3" t="s">
        <v>13</v>
      </c>
    </row>
    <row r="31" spans="1:239" x14ac:dyDescent="0.25">
      <c r="Q31" s="3" t="s">
        <v>13</v>
      </c>
      <c r="T31" s="3" t="s">
        <v>13</v>
      </c>
      <c r="AK31" s="3" t="s">
        <v>13</v>
      </c>
      <c r="BD31" s="3" t="s">
        <v>13</v>
      </c>
      <c r="BG31" s="3" t="s">
        <v>13</v>
      </c>
      <c r="BX31" s="3" t="s">
        <v>13</v>
      </c>
      <c r="CA31" s="3" t="s">
        <v>13</v>
      </c>
      <c r="CR31" s="3" t="s">
        <v>13</v>
      </c>
      <c r="CU31" s="3" t="s">
        <v>13</v>
      </c>
      <c r="DL31" s="3" t="s">
        <v>13</v>
      </c>
      <c r="DO31" s="3" t="s">
        <v>13</v>
      </c>
      <c r="EF31" s="3" t="s">
        <v>13</v>
      </c>
      <c r="EI31" s="3" t="s">
        <v>13</v>
      </c>
      <c r="EZ31" s="3" t="s">
        <v>13</v>
      </c>
      <c r="FC31" s="3" t="s">
        <v>13</v>
      </c>
      <c r="FT31" s="3" t="s">
        <v>13</v>
      </c>
      <c r="FW31" s="3" t="s">
        <v>13</v>
      </c>
      <c r="GN31" s="3" t="s">
        <v>13</v>
      </c>
      <c r="GQ31" s="3" t="s">
        <v>13</v>
      </c>
      <c r="HH31" s="3" t="s">
        <v>13</v>
      </c>
      <c r="HK31" s="3" t="s">
        <v>13</v>
      </c>
      <c r="IB31" s="3" t="s">
        <v>13</v>
      </c>
      <c r="IE31" s="3" t="s">
        <v>13</v>
      </c>
    </row>
    <row r="32" spans="1:239" x14ac:dyDescent="0.25">
      <c r="A32" s="10" t="s">
        <v>66</v>
      </c>
      <c r="B32" s="2" t="s">
        <v>65</v>
      </c>
      <c r="C32">
        <v>50</v>
      </c>
      <c r="D32">
        <v>100</v>
      </c>
      <c r="E32">
        <v>150</v>
      </c>
      <c r="F32">
        <v>200</v>
      </c>
      <c r="G32">
        <v>250</v>
      </c>
      <c r="H32">
        <v>300</v>
      </c>
      <c r="Q32" s="3" t="s">
        <v>13</v>
      </c>
      <c r="R32" s="2" t="s">
        <v>39</v>
      </c>
      <c r="T32" s="3" t="s">
        <v>13</v>
      </c>
      <c r="U32" s="10" t="s">
        <v>39</v>
      </c>
      <c r="V32" s="2" t="s">
        <v>12</v>
      </c>
      <c r="W32">
        <v>50</v>
      </c>
      <c r="X32">
        <v>100</v>
      </c>
      <c r="Y32">
        <v>150</v>
      </c>
      <c r="Z32">
        <v>200</v>
      </c>
      <c r="AA32">
        <v>250</v>
      </c>
      <c r="AB32">
        <v>300</v>
      </c>
      <c r="AK32" s="3" t="s">
        <v>13</v>
      </c>
      <c r="AL32" s="2" t="s">
        <v>39</v>
      </c>
      <c r="AN32" s="10" t="s">
        <v>39</v>
      </c>
      <c r="AO32" s="2" t="s">
        <v>12</v>
      </c>
      <c r="AP32">
        <v>50</v>
      </c>
      <c r="AQ32">
        <v>100</v>
      </c>
      <c r="AR32">
        <v>150</v>
      </c>
      <c r="AS32">
        <v>200</v>
      </c>
      <c r="AT32">
        <v>250</v>
      </c>
      <c r="AU32">
        <v>300</v>
      </c>
      <c r="BD32" s="3" t="s">
        <v>13</v>
      </c>
      <c r="BE32" s="2" t="s">
        <v>39</v>
      </c>
      <c r="BG32" s="3" t="s">
        <v>13</v>
      </c>
      <c r="BH32" s="10" t="s">
        <v>39</v>
      </c>
      <c r="BI32" s="2" t="s">
        <v>12</v>
      </c>
      <c r="BJ32">
        <v>50</v>
      </c>
      <c r="BK32">
        <v>100</v>
      </c>
      <c r="BL32">
        <v>150</v>
      </c>
      <c r="BM32">
        <v>200</v>
      </c>
      <c r="BN32">
        <v>250</v>
      </c>
      <c r="BO32">
        <v>300</v>
      </c>
      <c r="BX32" s="3" t="s">
        <v>13</v>
      </c>
      <c r="BY32" s="2" t="s">
        <v>39</v>
      </c>
      <c r="CA32" s="3" t="s">
        <v>13</v>
      </c>
      <c r="CB32" s="10" t="s">
        <v>39</v>
      </c>
      <c r="CC32" s="2" t="s">
        <v>12</v>
      </c>
      <c r="CD32">
        <v>50</v>
      </c>
      <c r="CE32">
        <v>100</v>
      </c>
      <c r="CF32">
        <v>150</v>
      </c>
      <c r="CG32">
        <v>200</v>
      </c>
      <c r="CH32">
        <v>250</v>
      </c>
      <c r="CI32">
        <v>300</v>
      </c>
      <c r="CR32" s="3" t="s">
        <v>13</v>
      </c>
      <c r="CS32" s="2" t="s">
        <v>39</v>
      </c>
      <c r="CU32" s="3" t="s">
        <v>13</v>
      </c>
      <c r="CV32" s="10" t="s">
        <v>39</v>
      </c>
      <c r="CW32" s="2" t="s">
        <v>12</v>
      </c>
      <c r="CX32">
        <v>50</v>
      </c>
      <c r="CY32">
        <v>100</v>
      </c>
      <c r="CZ32">
        <v>150</v>
      </c>
      <c r="DA32">
        <v>200</v>
      </c>
      <c r="DB32">
        <v>250</v>
      </c>
      <c r="DC32">
        <v>300</v>
      </c>
      <c r="DL32" s="3" t="s">
        <v>13</v>
      </c>
      <c r="DM32" s="2" t="s">
        <v>39</v>
      </c>
      <c r="DO32" s="3" t="s">
        <v>13</v>
      </c>
      <c r="DP32" s="10" t="s">
        <v>39</v>
      </c>
      <c r="DQ32" s="2" t="s">
        <v>12</v>
      </c>
      <c r="DR32">
        <v>50</v>
      </c>
      <c r="DS32">
        <v>100</v>
      </c>
      <c r="DT32">
        <v>150</v>
      </c>
      <c r="DU32">
        <v>200</v>
      </c>
      <c r="DV32">
        <v>250</v>
      </c>
      <c r="DW32">
        <v>300</v>
      </c>
      <c r="EF32" s="3" t="s">
        <v>13</v>
      </c>
      <c r="EG32" s="2" t="s">
        <v>39</v>
      </c>
      <c r="EI32" s="3" t="s">
        <v>13</v>
      </c>
      <c r="EJ32" s="10" t="s">
        <v>39</v>
      </c>
      <c r="EK32" s="2" t="s">
        <v>12</v>
      </c>
      <c r="EL32">
        <v>50</v>
      </c>
      <c r="EM32">
        <v>100</v>
      </c>
      <c r="EN32">
        <v>150</v>
      </c>
      <c r="EO32">
        <v>200</v>
      </c>
      <c r="EP32">
        <v>250</v>
      </c>
      <c r="EQ32">
        <v>300</v>
      </c>
      <c r="EZ32" s="3" t="s">
        <v>13</v>
      </c>
      <c r="FA32" s="2" t="s">
        <v>39</v>
      </c>
      <c r="FC32" s="3" t="s">
        <v>13</v>
      </c>
      <c r="FD32" s="10" t="s">
        <v>39</v>
      </c>
      <c r="FE32" s="2" t="s">
        <v>12</v>
      </c>
      <c r="FF32">
        <v>50</v>
      </c>
      <c r="FG32">
        <v>100</v>
      </c>
      <c r="FH32">
        <v>150</v>
      </c>
      <c r="FI32">
        <v>200</v>
      </c>
      <c r="FJ32">
        <v>250</v>
      </c>
      <c r="FK32">
        <v>300</v>
      </c>
      <c r="FT32" s="3" t="s">
        <v>13</v>
      </c>
      <c r="FU32" s="2" t="s">
        <v>39</v>
      </c>
      <c r="FW32" s="3" t="s">
        <v>13</v>
      </c>
      <c r="FX32" s="10" t="s">
        <v>39</v>
      </c>
      <c r="FY32" s="2" t="s">
        <v>12</v>
      </c>
      <c r="FZ32">
        <v>50</v>
      </c>
      <c r="GA32">
        <v>100</v>
      </c>
      <c r="GB32">
        <v>150</v>
      </c>
      <c r="GC32">
        <v>200</v>
      </c>
      <c r="GD32">
        <v>250</v>
      </c>
      <c r="GE32">
        <v>300</v>
      </c>
      <c r="GN32" s="3" t="s">
        <v>13</v>
      </c>
      <c r="GO32" s="2" t="s">
        <v>39</v>
      </c>
      <c r="GQ32" s="3" t="s">
        <v>13</v>
      </c>
      <c r="GR32" s="10" t="s">
        <v>39</v>
      </c>
      <c r="GS32" s="2" t="s">
        <v>12</v>
      </c>
      <c r="GT32">
        <v>50</v>
      </c>
      <c r="GU32">
        <v>100</v>
      </c>
      <c r="GV32">
        <v>150</v>
      </c>
      <c r="GW32">
        <v>200</v>
      </c>
      <c r="GX32">
        <v>250</v>
      </c>
      <c r="GY32">
        <v>300</v>
      </c>
      <c r="HH32" s="3" t="s">
        <v>13</v>
      </c>
      <c r="HI32" s="2" t="s">
        <v>39</v>
      </c>
      <c r="HK32" s="3" t="s">
        <v>13</v>
      </c>
      <c r="HL32" s="10" t="s">
        <v>39</v>
      </c>
      <c r="HM32" s="2" t="s">
        <v>12</v>
      </c>
      <c r="HN32">
        <v>50</v>
      </c>
      <c r="HO32">
        <v>100</v>
      </c>
      <c r="HP32">
        <v>150</v>
      </c>
      <c r="HQ32">
        <v>200</v>
      </c>
      <c r="HR32">
        <v>250</v>
      </c>
      <c r="HS32">
        <v>300</v>
      </c>
      <c r="IB32" s="3" t="s">
        <v>13</v>
      </c>
      <c r="IC32" s="2" t="s">
        <v>39</v>
      </c>
      <c r="IE32" s="3" t="s">
        <v>13</v>
      </c>
    </row>
    <row r="33" spans="1:239" x14ac:dyDescent="0.25">
      <c r="A33">
        <v>0</v>
      </c>
      <c r="B33" s="7">
        <v>0.02</v>
      </c>
      <c r="C33">
        <v>50.994517723165828</v>
      </c>
      <c r="D33">
        <v>50.987686670816231</v>
      </c>
      <c r="E33">
        <v>50.98613940618543</v>
      </c>
      <c r="F33">
        <v>50.986971314679174</v>
      </c>
      <c r="G33">
        <v>50.988652156265566</v>
      </c>
      <c r="H33">
        <v>50.998126278304589</v>
      </c>
      <c r="I33">
        <f t="shared" ref="I33:I52" ca="1" si="85">OFFSET(C33,0,$I$5-1)</f>
        <v>50.994517723165828</v>
      </c>
      <c r="J33">
        <f t="shared" ref="J33:J52" ca="1" si="86">OFFSET(C33,0,$I$5)</f>
        <v>50.987686670816231</v>
      </c>
      <c r="K33">
        <f t="shared" ref="K33:K52" ca="1" si="87">OFFSET(C33,0,$I$5+1)</f>
        <v>50.98613940618543</v>
      </c>
      <c r="L33">
        <f t="shared" ref="L33:L52" ca="1" si="88">(I33*($J$4-$K$4)-J33*($I$4-$K$4)+K33*($I$4-$J$4))/$L$7</f>
        <v>1.0567575437598862E-6</v>
      </c>
      <c r="M33">
        <f t="shared" ref="M33:M52" ca="1" si="89">($I$4^2*(J33-K33)-$J$4^2*(I33-K33)+$K$4^2*(I33-J33))/$L$7</f>
        <v>-2.9513467855579734E-4</v>
      </c>
      <c r="N33">
        <f t="shared" ref="N33:N52" ca="1" si="90">($I$4^2*($J$4*K33-$K$4*J33)-$J$4^2*($I$4*K33-$K$4*I33)+$K$4^2*($I$4*J33-$J$4*I33))/$L$7</f>
        <v>51.006632563234213</v>
      </c>
      <c r="O33">
        <f ca="1">(L33*中間層!$C$3+M33)*中間層!$C$3+N33</f>
        <v>50.987686670816231</v>
      </c>
      <c r="P33">
        <v>0</v>
      </c>
      <c r="Q33" s="3" t="s">
        <v>13</v>
      </c>
      <c r="T33" s="3" t="s">
        <v>13</v>
      </c>
      <c r="U33">
        <v>0</v>
      </c>
      <c r="V33" s="7">
        <v>0.02</v>
      </c>
      <c r="W33">
        <v>50.992258793931775</v>
      </c>
      <c r="X33">
        <v>50.987108649893166</v>
      </c>
      <c r="Y33">
        <v>50.986458263196027</v>
      </c>
      <c r="Z33">
        <v>50.988669317071022</v>
      </c>
      <c r="AA33">
        <v>50.999746314410693</v>
      </c>
      <c r="AB33">
        <v>50.987872452956815</v>
      </c>
      <c r="AC33">
        <f t="shared" ref="AC33:AC52" ca="1" si="91">OFFSET(W33,0,$AC$5-1)</f>
        <v>50.992258793931775</v>
      </c>
      <c r="AD33">
        <f t="shared" ref="AD33:AD52" ca="1" si="92">OFFSET(W33,0,$AC$5)</f>
        <v>50.987108649893166</v>
      </c>
      <c r="AE33">
        <f t="shared" ref="AE33:AE52" ca="1" si="93">OFFSET(W33,0,$AC$5+1)</f>
        <v>50.986458263196027</v>
      </c>
      <c r="AF33">
        <f t="shared" ref="AF33:AF52" ca="1" si="94">(AC33*($AD$4-$AE$4)-AD33*($AC$4-$AE$4)+AE33*($AC$4-$AD$4))/$AF$7</f>
        <v>8.9995146829642181E-7</v>
      </c>
      <c r="AG33">
        <f t="shared" ref="AG33:AG52" ca="1" si="95">($AC$4^2*(AD33-AE33)-$AD$4^2*(AC33-AE33)+$AE$4^2*(AC33-AD33))/$AF$7</f>
        <v>-2.3799560101629426E-4</v>
      </c>
      <c r="AH33">
        <f t="shared" ref="AH33:AH52" ca="1" si="96">($AC$4^2*($AD$4*AE33-$AE$4*AD33)-$AD$4^2*($AC$4*AE33-$AE$4*AC33)+$AE$4^2*($AC$4*AD33-$AD$4*AC33))/$AF$7</f>
        <v>51.001908695311933</v>
      </c>
      <c r="AI33">
        <f ca="1">(AF33*中間層!$C$3+AG33)*中間層!$C$3+AH33</f>
        <v>50.987108649893266</v>
      </c>
      <c r="AJ33">
        <v>0</v>
      </c>
      <c r="AK33" s="3" t="s">
        <v>13</v>
      </c>
      <c r="AN33">
        <v>0</v>
      </c>
      <c r="AO33" s="7">
        <v>0.02</v>
      </c>
      <c r="AP33">
        <v>50.989987891438169</v>
      </c>
      <c r="AQ33">
        <v>50.98647907814135</v>
      </c>
      <c r="AR33">
        <v>50.987955424739823</v>
      </c>
      <c r="AS33">
        <v>50.998968881331201</v>
      </c>
      <c r="AT33">
        <v>50.987417621273835</v>
      </c>
      <c r="AU33">
        <v>50.985555758026024</v>
      </c>
      <c r="AV33">
        <f t="shared" ref="AV33:AV52" ca="1" si="97">OFFSET(AP33,0,$AV$5-1)</f>
        <v>50.989987891438169</v>
      </c>
      <c r="AW33">
        <f t="shared" ref="AW33:AW52" ca="1" si="98">OFFSET(AP33,0,$AV$5)</f>
        <v>50.98647907814135</v>
      </c>
      <c r="AX33">
        <f t="shared" ref="AX33:AX52" ca="1" si="99">OFFSET(AP33,0,$AV$5+1)</f>
        <v>50.987955424739823</v>
      </c>
      <c r="AY33">
        <f t="shared" ref="AY33:AY52" ca="1" si="100">(AV33*($AW$4-$AX$4)-AW33*($AV$4-$AX$4)+AX33*($AV$4-$AW$4))/$AY$7</f>
        <v>9.9703197905910194E-7</v>
      </c>
      <c r="AZ33">
        <f t="shared" ref="AZ33:AZ52" ca="1" si="101">($AV$4^2*(AW33-AX33)-$AW$4^2*(AV33-AX33)+$AX$4^2*(AV33-AW33))/$AY$7</f>
        <v>-2.1973106279510546E-4</v>
      </c>
      <c r="BA33">
        <f t="shared" ref="BA33:BA52" ca="1" si="102">($AV$4^2*($AW$4*AX33-$AX$4*AW33)-$AW$4^2*($AV$4*AX33-$AX$4*AV33)+$AX$4^2*($AV$4*AW33-$AW$4*AV33))/$AY$7</f>
        <v>50.998481864630314</v>
      </c>
      <c r="BB33">
        <f ca="1">(AY33*中間層!$C$3+AZ33)*中間層!$C$3+BA33</f>
        <v>50.986479078141393</v>
      </c>
      <c r="BC33">
        <v>0</v>
      </c>
      <c r="BD33" s="3" t="s">
        <v>13</v>
      </c>
      <c r="BG33" s="3" t="s">
        <v>13</v>
      </c>
      <c r="BH33">
        <v>0</v>
      </c>
      <c r="BI33" s="7">
        <v>0.02</v>
      </c>
      <c r="BJ33">
        <v>50.988720954450898</v>
      </c>
      <c r="BK33">
        <v>50.986795948212468</v>
      </c>
      <c r="BL33">
        <v>50.999482467098211</v>
      </c>
      <c r="BM33">
        <v>50.984989882725998</v>
      </c>
      <c r="BN33">
        <v>50.985178114042881</v>
      </c>
      <c r="BO33">
        <v>50.986168202232001</v>
      </c>
      <c r="BP33">
        <f t="shared" ref="BP33:BP52" ca="1" si="103">OFFSET(BJ33,0,$BP$5-1)</f>
        <v>50.988720954450898</v>
      </c>
      <c r="BQ33">
        <f t="shared" ref="BQ33:BQ52" ca="1" si="104">OFFSET(BJ33,0,$BP$5)</f>
        <v>50.986795948212468</v>
      </c>
      <c r="BR33">
        <f t="shared" ref="BR33:BR52" ca="1" si="105">OFFSET(BJ33,0,$BP$5+1)</f>
        <v>50.999482467098211</v>
      </c>
      <c r="BS33">
        <f t="shared" ref="BS33:BS52" ca="1" si="106">(BP33*($BQ$4-$BR$4)-BQ33*($BP$4-$BR$4)+BR33*($BP$4-$BQ$4))/$BS$7</f>
        <v>2.9223050248365327E-6</v>
      </c>
      <c r="BT33">
        <f t="shared" ref="BT33:BT52" ca="1" si="107">($BP$4^2*(BQ33-BR33)-$BQ$4^2*(BP33-BR33)+$BR$4^2*(BP33-BQ33))/$BS$7</f>
        <v>-4.7684587849381897E-4</v>
      </c>
      <c r="BU33">
        <f t="shared" ref="BU33:BU52" ca="1" si="108">($BP$4^2*($BQ$4*BR33-$BR$4*BQ33)-$BQ$4^2*($BP$4*BR33-$BR$4*BP33)+$BR$4^2*($BP$4*BQ33-$BQ$4*BP33))/$BS$7</f>
        <v>51.00525748581353</v>
      </c>
      <c r="BV33">
        <f ca="1">(BS33*中間層!$C$3+BT33)*中間層!$C$3+BU33</f>
        <v>50.98679594821251</v>
      </c>
      <c r="BW33">
        <v>0</v>
      </c>
      <c r="BX33" s="3" t="s">
        <v>13</v>
      </c>
      <c r="CA33" s="3" t="s">
        <v>13</v>
      </c>
      <c r="CB33">
        <v>0</v>
      </c>
      <c r="CC33" s="7">
        <v>0.02</v>
      </c>
      <c r="CD33">
        <v>50.988202076353382</v>
      </c>
      <c r="CE33">
        <v>50.987788408446221</v>
      </c>
      <c r="CF33">
        <v>50.998855444455891</v>
      </c>
      <c r="CG33">
        <v>50.984624127788059</v>
      </c>
      <c r="CH33">
        <v>50.985475443555266</v>
      </c>
      <c r="CI33">
        <v>50.988495355726087</v>
      </c>
      <c r="CJ33">
        <f t="shared" ref="CJ33:CJ52" ca="1" si="109">OFFSET(CD33,0,$CJ$5-1)</f>
        <v>50.988202076353382</v>
      </c>
      <c r="CK33">
        <f t="shared" ref="CK33:CK52" ca="1" si="110">OFFSET(CD33,0,$CJ$5)</f>
        <v>50.987788408446221</v>
      </c>
      <c r="CL33">
        <f t="shared" ref="CL33:CL52" ca="1" si="111">OFFSET(CD33,0,$CJ$5+1)</f>
        <v>50.998855444455891</v>
      </c>
      <c r="CM33">
        <f t="shared" ref="CM33:CM52" ca="1" si="112">(CJ33*($CK$4-$CL$4)-CK33*($CJ$4-$CL$4)+CL33*($CJ$4-$CK$4))/$CM$7</f>
        <v>2.2961407833663542E-6</v>
      </c>
      <c r="CN33">
        <f t="shared" ref="CN33:CN52" ca="1" si="113">($CJ$4^2*(CK33-CL33)-$CK$4^2*(CJ33-CL33)+$CL$4^2*(CJ33-CK33))/$CM$7</f>
        <v>-3.526944756481498E-4</v>
      </c>
      <c r="CO33">
        <f t="shared" ref="CO33:CO52" ca="1" si="114">($CJ$4^2*($CK$4*CL33-$CL$4*CK33)-$CK$4^2*($CJ$4*CL33-$CL$4*CJ33)+$CL$4^2*($CJ$4*CK33-$CK$4*CJ33))/$CM$7</f>
        <v>51.000096448177395</v>
      </c>
      <c r="CP33">
        <f ca="1">(CM33*中間層!$C$3+CN33)*中間層!$C$3+CO33</f>
        <v>50.987788408446242</v>
      </c>
      <c r="CQ33">
        <v>0</v>
      </c>
      <c r="CR33" s="3" t="s">
        <v>13</v>
      </c>
      <c r="CU33" s="3" t="s">
        <v>13</v>
      </c>
      <c r="CV33">
        <v>0</v>
      </c>
      <c r="CW33" s="7">
        <v>0.02</v>
      </c>
      <c r="CX33">
        <v>50.988977216805985</v>
      </c>
      <c r="CY33">
        <v>51.000111835145027</v>
      </c>
      <c r="CZ33">
        <v>50.986500491628327</v>
      </c>
      <c r="DA33">
        <v>50.985154812589478</v>
      </c>
      <c r="DB33">
        <v>50.987711201003719</v>
      </c>
      <c r="DC33">
        <v>50.98487761352694</v>
      </c>
      <c r="DD33">
        <f t="shared" ref="DD33:DD52" ca="1" si="115">OFFSET(CX33,0,$DD$5-1)</f>
        <v>50.988977216805985</v>
      </c>
      <c r="DE33">
        <f t="shared" ref="DE33:DE52" ca="1" si="116">OFFSET(CX33,0,$DD$5)</f>
        <v>51.000111835145027</v>
      </c>
      <c r="DF33">
        <f t="shared" ref="DF33:DF52" ca="1" si="117">OFFSET(CX33,0,$DD$5+1)</f>
        <v>50.986500491628327</v>
      </c>
      <c r="DG33">
        <f t="shared" ref="DG33:DG52" ca="1" si="118">(DD33*($DE$4-$DF$4)-DE33*($DD$4-$DF$4)+DF33*($DD$4-$DE$4))/$DG$7</f>
        <v>-4.949192371146637E-6</v>
      </c>
      <c r="DH33">
        <f t="shared" ref="DH33:DH52" ca="1" si="119">($DD$4^2*(DE33-DF33)-$DE$4^2*(DD33-DF33)+$DF$4^2*(DD33-DE33))/$DG$7</f>
        <v>9.6507122245313324E-4</v>
      </c>
      <c r="DI33">
        <f t="shared" ref="DI33:DI52" ca="1" si="120">($DD$4^2*($DE$4*DF33-$DF$4*DE33)-$DE$4^2*($DD$4*DF33-$DF$4*DD33)+$DF$4^2*($DD$4*DE33-$DE$4*DD33))/$DG$7</f>
        <v>50.953096636611257</v>
      </c>
      <c r="DJ33">
        <f ca="1">(DG33*中間層!$C$3+DH33)*中間層!$C$3+DI33</f>
        <v>51.000111835145105</v>
      </c>
      <c r="DK33">
        <v>0</v>
      </c>
      <c r="DL33" s="3" t="s">
        <v>13</v>
      </c>
      <c r="DO33" s="3" t="s">
        <v>13</v>
      </c>
      <c r="DP33">
        <v>0</v>
      </c>
      <c r="DQ33" s="7">
        <v>0.02</v>
      </c>
      <c r="DR33">
        <v>50.988759577563286</v>
      </c>
      <c r="DS33">
        <v>50.998886805265549</v>
      </c>
      <c r="DT33">
        <v>50.985485825204663</v>
      </c>
      <c r="DU33">
        <v>50.986002017054354</v>
      </c>
      <c r="DV33">
        <v>50.984626648238375</v>
      </c>
      <c r="DW33">
        <v>50.986248523576293</v>
      </c>
      <c r="DX33">
        <f t="shared" ref="DX33:DX52" ca="1" si="121">OFFSET(DR33,0,$DX$5-1)</f>
        <v>50.988759577563286</v>
      </c>
      <c r="DY33">
        <f t="shared" ref="DY33:DY52" ca="1" si="122">OFFSET(DR33,0,$DX$5)</f>
        <v>50.998886805265549</v>
      </c>
      <c r="DZ33">
        <f t="shared" ref="DZ33:DZ52" ca="1" si="123">OFFSET(DR33,0,$DX$5+1)</f>
        <v>50.985485825204663</v>
      </c>
      <c r="EA33">
        <f t="shared" ref="EA33:EA52" ca="1" si="124">(DX33*($DY$4-$DZ$4)-DY33*($DX$4-$DZ$4)+DZ33*($DX$4-$DY$4))/$EA$7</f>
        <v>-4.7056415526294584E-6</v>
      </c>
      <c r="EB33">
        <f t="shared" ref="EB33:EB52" ca="1" si="125">($DX$4^2*(DY33-DZ33)-$DY$4^2*(DX33-DZ33)+$DZ$4^2*(DX33-DY33))/$EA$7</f>
        <v>9.0839078693974787E-4</v>
      </c>
      <c r="EC33">
        <f t="shared" ref="EC33:EC52" ca="1" si="126">($DX$4^2*($DY$4*DZ33-$DZ$4*DY33)-$DY$4^2*($DX$4*DZ33-$DZ$4*DX33)+$DZ$4^2*($DX$4*DY33-$DY$4*DX33))/$EA$7</f>
        <v>50.955104142097923</v>
      </c>
      <c r="ED33">
        <f ca="1">(EA33*中間層!$C$3+EB33)*中間層!$C$3+EC33</f>
        <v>50.998886805265606</v>
      </c>
      <c r="EE33">
        <v>0</v>
      </c>
      <c r="EF33" s="3" t="s">
        <v>13</v>
      </c>
      <c r="EI33" s="3" t="s">
        <v>13</v>
      </c>
      <c r="EJ33">
        <v>0</v>
      </c>
      <c r="EK33" s="7">
        <v>0.02</v>
      </c>
      <c r="EL33">
        <v>50.989664095925178</v>
      </c>
      <c r="EM33">
        <v>51.000060180181812</v>
      </c>
      <c r="EN33">
        <v>50.985403011522642</v>
      </c>
      <c r="EO33">
        <v>50.987233330286827</v>
      </c>
      <c r="EP33">
        <v>50.98543053407677</v>
      </c>
      <c r="EQ33">
        <v>50.998877188937811</v>
      </c>
      <c r="ER33">
        <f t="shared" ref="ER33:ER52" ca="1" si="127">OFFSET(EL33,0,$ER$5-1)</f>
        <v>50.989664095925178</v>
      </c>
      <c r="ES33">
        <f t="shared" ref="ES33:ES52" ca="1" si="128">OFFSET(EL33,0,$ER$5)</f>
        <v>51.000060180181812</v>
      </c>
      <c r="ET33">
        <f t="shared" ref="ET33:ET52" ca="1" si="129">OFFSET(EL33,0,$ER$5+1)</f>
        <v>50.985403011522642</v>
      </c>
      <c r="EU33">
        <f t="shared" ref="EU33:EU52" ca="1" si="130">(ER33*($ES$4-$ET$4)-ES33*($ER$4-$ET$4)+ET33*($ER$4-$ES$4))/$EU$7</f>
        <v>-5.0106505831590763E-6</v>
      </c>
      <c r="EV33">
        <f t="shared" ref="EV33:EV52" ca="1" si="131">($ER$4^2*(ES33-ET33)-$ES$4^2*(ER33-ET33)+$ET$4^2*(ER33-ES33))/$EU$7</f>
        <v>9.5951927260678365E-4</v>
      </c>
      <c r="EW33">
        <f t="shared" ref="EW33:EW52" ca="1" si="132">($ER$4^2*($ES$4*ET33-$ET$4*ES33)-$ES$4^2*($ER$4*ET33-$ET$4*ER33)+$ET$4^2*($ER$4*ES33-$ES$4*ER33))/$EU$7</f>
        <v>50.954214758752791</v>
      </c>
      <c r="EX33">
        <f ca="1">(EU33*中間層!$C$3+EV33)*中間層!$C$3+EW33</f>
        <v>51.000060180181876</v>
      </c>
      <c r="EY33">
        <v>0</v>
      </c>
      <c r="EZ33" s="3" t="s">
        <v>13</v>
      </c>
      <c r="FC33" s="3" t="s">
        <v>13</v>
      </c>
      <c r="FD33">
        <v>0</v>
      </c>
      <c r="FE33" s="7">
        <v>0.02</v>
      </c>
      <c r="FF33">
        <v>51.002721630559179</v>
      </c>
      <c r="FG33">
        <v>50.985927397942596</v>
      </c>
      <c r="FH33">
        <v>50.986244404998494</v>
      </c>
      <c r="FI33">
        <v>50.985044707156895</v>
      </c>
      <c r="FJ33">
        <v>51.000439852307643</v>
      </c>
      <c r="FK33">
        <v>50.998877188937811</v>
      </c>
      <c r="FL33">
        <f t="shared" ref="FL33:FL52" ca="1" si="133">OFFSET(FF33,0,$FL$5-1)</f>
        <v>51.002721630559179</v>
      </c>
      <c r="FM33">
        <f t="shared" ref="FM33:FM52" ca="1" si="134">OFFSET(FF33,0,$FL$5)</f>
        <v>50.985927397942596</v>
      </c>
      <c r="FN33">
        <f t="shared" ref="FN33:FN52" ca="1" si="135">OFFSET(FF33,0,$FL$5+1)</f>
        <v>50.986244404998494</v>
      </c>
      <c r="FO33">
        <f t="shared" ref="FO33:FO52" ca="1" si="136">(FL33*($FM$4-$FN$4)-FM33*($FL$4-$FN$4)+FN33*($FL$4-$FM$4))/$FO$7</f>
        <v>3.422247934497136E-6</v>
      </c>
      <c r="FP33">
        <f t="shared" ref="FP33:FP52" ca="1" si="137">($FL$4^2*(FM33-FN33)-$FM$4^2*(FL33-FN33)+$FN$4^2*(FL33-FM33))/$FO$7</f>
        <v>-8.4922184250608252E-4</v>
      </c>
      <c r="FQ33">
        <f t="shared" ref="FQ33:FQ52" ca="1" si="138">($FL$4^2*($FM$4*FN33-$FN$4*FM33)-$FM$4^2*($FL$4*FN33-$FN$4*FL33)+$FN$4^2*($FL$4*FM33-$FM$4*FL33))/$FO$7</f>
        <v>51.036627102848229</v>
      </c>
      <c r="FR33">
        <f ca="1">(FO33*中間層!$C$3+FP33)*中間層!$C$3+FQ33</f>
        <v>50.985927397942589</v>
      </c>
      <c r="FS33">
        <v>0</v>
      </c>
      <c r="FT33" s="3" t="s">
        <v>13</v>
      </c>
      <c r="FW33" s="3" t="s">
        <v>13</v>
      </c>
      <c r="FX33">
        <v>0</v>
      </c>
      <c r="FY33" s="7">
        <v>0.02</v>
      </c>
      <c r="FZ33">
        <v>51.00046995515455</v>
      </c>
      <c r="GA33">
        <v>50.985420008201245</v>
      </c>
      <c r="GB33">
        <v>50.987785832195911</v>
      </c>
      <c r="GC33">
        <v>50.985044707156895</v>
      </c>
      <c r="GD33">
        <v>51.000439852307643</v>
      </c>
      <c r="GE33">
        <v>50.998877188937811</v>
      </c>
      <c r="GF33">
        <f t="shared" ref="GF33:GF52" ca="1" si="139">OFFSET(FZ33,0,$GF$5-1)</f>
        <v>51.00046995515455</v>
      </c>
      <c r="GG33">
        <f t="shared" ref="GG33:GG52" ca="1" si="140">OFFSET(FZ33,0,$GF$5)</f>
        <v>50.985420008201245</v>
      </c>
      <c r="GH33">
        <f t="shared" ref="GH33:GH52" ca="1" si="141">OFFSET(FZ33,0,$GF$5+1)</f>
        <v>50.987785832195911</v>
      </c>
      <c r="GI33">
        <f t="shared" ref="GI33:GI52" ca="1" si="142">(GF33*($GG$4-$GH$4)-GG33*($GF$4-$GH$4)+GH33*($GF$4-$GG$4))/$GI$7</f>
        <v>3.4831541895946431E-6</v>
      </c>
      <c r="GJ33">
        <f t="shared" ref="GJ33:GJ52" ca="1" si="143">($GF$4^2*(GG33-GH33)-$GG$4^2*(GF33-GH33)+$GH$4^2*(GF33-GG33))/$GI$7</f>
        <v>-8.2347206750519306E-4</v>
      </c>
      <c r="GK33">
        <f t="shared" ref="GK33:GK52" ca="1" si="144">($GF$4^2*($GG$4*GH33-$GH$4*GG33)-$GG$4^2*($GF$4*GH33-$GH$4*GF33)+$GH$4^2*($GF$4*GG33-$GG$4*GF33))/$GI$7</f>
        <v>51.032935673055825</v>
      </c>
      <c r="GL33">
        <f ca="1">(GI33*中間層!$C$3+GJ33)*中間層!$C$3+GK33</f>
        <v>50.985420008201253</v>
      </c>
      <c r="GM33">
        <v>0</v>
      </c>
      <c r="GN33" s="3" t="s">
        <v>13</v>
      </c>
      <c r="GQ33" s="3" t="s">
        <v>13</v>
      </c>
      <c r="GR33">
        <v>0</v>
      </c>
      <c r="GS33" s="7">
        <v>0.02</v>
      </c>
      <c r="GT33">
        <v>51.001249824375272</v>
      </c>
      <c r="GU33">
        <v>50.999417706724117</v>
      </c>
      <c r="GV33">
        <v>50.986137030046756</v>
      </c>
      <c r="GW33">
        <v>50.985044707156895</v>
      </c>
      <c r="GX33">
        <v>51.000439852307643</v>
      </c>
      <c r="GY33">
        <v>50.998877188937811</v>
      </c>
      <c r="GZ33">
        <f t="shared" ref="GZ33:GZ52" ca="1" si="145">OFFSET(GT33,0,$GZ$5-1)</f>
        <v>51.001249824375272</v>
      </c>
      <c r="HA33">
        <f t="shared" ref="HA33:HA52" ca="1" si="146">OFFSET(GT33,0,$GZ$5)</f>
        <v>50.999417706724117</v>
      </c>
      <c r="HB33">
        <f t="shared" ref="HB33:HB52" ca="1" si="147">OFFSET(GT33,0,$GZ$5+1)</f>
        <v>50.986137030046756</v>
      </c>
      <c r="HC33">
        <f t="shared" ref="HC33:HC52" ca="1" si="148">(GZ33*($HA$4-$HB$4)-HA33*($GZ$4-$HB$4)+HB33*($GZ$4-$HA$4))/$HC$7</f>
        <v>-2.289711805240586E-6</v>
      </c>
      <c r="HD33">
        <f t="shared" ref="HD33:HD52" ca="1" si="149">($GZ$4^2*(HA33-HB33)-$HA$4^2*(GZ33-HB33)+$HB$4^2*(GZ33-HA33))/$HC$7</f>
        <v>3.0681441776309271E-4</v>
      </c>
      <c r="HE33">
        <f t="shared" ref="HE33:HE52" ca="1" si="150">($GZ$4^2*($HA$4*HB33-$HB$4*HA33)-$HA$4^2*($GZ$4*HB33-$HB$4*GZ33)+$HB$4^2*($GZ$4*HA33-$HA$4*GZ33))/$HC$7</f>
        <v>50.991633383000256</v>
      </c>
      <c r="HF33">
        <f ca="1">(HC33*中間層!$C$3+HD33)*中間層!$C$3+HE33</f>
        <v>50.999417706724159</v>
      </c>
      <c r="HG33">
        <v>0</v>
      </c>
      <c r="HH33" s="3" t="s">
        <v>13</v>
      </c>
      <c r="HK33" s="3" t="s">
        <v>13</v>
      </c>
      <c r="HL33">
        <v>0</v>
      </c>
      <c r="HM33" s="7">
        <v>0.02</v>
      </c>
      <c r="HN33">
        <v>50.985909397131749</v>
      </c>
      <c r="HO33">
        <v>50.987058337326829</v>
      </c>
      <c r="HP33">
        <v>50.986137030046756</v>
      </c>
      <c r="HQ33">
        <v>50.985044707156895</v>
      </c>
      <c r="HR33">
        <v>51.000439852307643</v>
      </c>
      <c r="HS33">
        <v>50.998877188937811</v>
      </c>
      <c r="HT33">
        <f t="shared" ref="HT33:HT52" ca="1" si="151">OFFSET(HN33,0,$HT$5-1)</f>
        <v>50.985909397131749</v>
      </c>
      <c r="HU33">
        <f t="shared" ref="HU33:HU52" ca="1" si="152">OFFSET(HN33,0,$HT$5)</f>
        <v>50.987058337326829</v>
      </c>
      <c r="HV33">
        <f t="shared" ref="HV33:HV52" ca="1" si="153">OFFSET(HN33,0,$HT$5+1)</f>
        <v>50.986137030046756</v>
      </c>
      <c r="HW33">
        <f t="shared" ref="HW33:HW52" ca="1" si="154">(HT33*($HU$4-$HV$4)-HU33*($HT$4-$HV$4)+HV33*($HT$4-$HU$4))/$HW$7</f>
        <v>-4.1404949502975796E-7</v>
      </c>
      <c r="HX33">
        <f t="shared" ref="HX33:HX52" ca="1" si="155">($HT$4^2*(HU33-HV33)-$HU$4^2*(HT33-HV33)+$HV$4^2*(HT33-HU33))/$HW$7</f>
        <v>8.5086228156185939E-5</v>
      </c>
      <c r="HY33">
        <f t="shared" ref="HY33:HY52" ca="1" si="156">($HT$4^2*($HU$4*HV33-$HV$4*HU33)-$HU$4^2*($HT$4*HV33-$HV$4*HT33)+$HV$4^2*($HT$4*HU33-$HU$4*HT33))/$HW$7</f>
        <v>50.982690209461481</v>
      </c>
      <c r="HZ33">
        <f ca="1">(HW33*中間層!$C$3+HX33)*中間層!$C$3+HY33</f>
        <v>50.9870583373268</v>
      </c>
      <c r="IA33">
        <v>0</v>
      </c>
      <c r="IB33" s="3" t="s">
        <v>13</v>
      </c>
      <c r="IE33" s="3" t="s">
        <v>13</v>
      </c>
    </row>
    <row r="34" spans="1:239" x14ac:dyDescent="0.25">
      <c r="A34">
        <f t="shared" ref="A34:A52" si="157">A33+1</f>
        <v>1</v>
      </c>
      <c r="B34" s="7">
        <v>0.03</v>
      </c>
      <c r="C34">
        <v>51.491448543602168</v>
      </c>
      <c r="D34">
        <v>51.485546042850082</v>
      </c>
      <c r="E34">
        <v>51.484815588520505</v>
      </c>
      <c r="F34">
        <v>51.497801695904549</v>
      </c>
      <c r="G34">
        <v>51.495794651701502</v>
      </c>
      <c r="H34">
        <v>51.477443151762898</v>
      </c>
      <c r="I34">
        <f t="shared" ca="1" si="85"/>
        <v>51.491448543602168</v>
      </c>
      <c r="J34">
        <f t="shared" ca="1" si="86"/>
        <v>51.485546042850082</v>
      </c>
      <c r="K34">
        <f t="shared" ca="1" si="87"/>
        <v>51.484815588520505</v>
      </c>
      <c r="L34">
        <f t="shared" ca="1" si="88"/>
        <v>1.0344092845007254E-6</v>
      </c>
      <c r="M34">
        <f t="shared" ca="1" si="89"/>
        <v>-2.7321140771697117E-4</v>
      </c>
      <c r="N34">
        <f t="shared" ca="1" si="90"/>
        <v>51.502523090776712</v>
      </c>
      <c r="O34">
        <f ca="1">(L34*中間層!$C$3+M34)*中間層!$C$3+N34</f>
        <v>51.485546042850025</v>
      </c>
      <c r="P34">
        <f t="shared" ref="P34:P52" si="158">P33+1</f>
        <v>1</v>
      </c>
      <c r="Q34" s="3" t="s">
        <v>13</v>
      </c>
      <c r="R34" s="2" t="s">
        <v>29</v>
      </c>
      <c r="S34">
        <f ca="1">S12</f>
        <v>0.09</v>
      </c>
      <c r="T34" s="3" t="s">
        <v>13</v>
      </c>
      <c r="U34">
        <v>1</v>
      </c>
      <c r="V34" s="7">
        <v>0.03</v>
      </c>
      <c r="W34">
        <v>51.490295489462333</v>
      </c>
      <c r="X34">
        <v>51.484556016960973</v>
      </c>
      <c r="Y34">
        <v>51.485296497086061</v>
      </c>
      <c r="Z34">
        <v>51.495705023533475</v>
      </c>
      <c r="AA34">
        <v>51.495344012629559</v>
      </c>
      <c r="AB34">
        <v>51.477053263916154</v>
      </c>
      <c r="AC34">
        <f t="shared" ca="1" si="91"/>
        <v>51.490295489462333</v>
      </c>
      <c r="AD34">
        <f t="shared" ca="1" si="92"/>
        <v>51.484556016960973</v>
      </c>
      <c r="AE34">
        <f t="shared" ca="1" si="93"/>
        <v>51.485296497086061</v>
      </c>
      <c r="AF34">
        <f t="shared" ca="1" si="94"/>
        <v>1.2959905252919269E-6</v>
      </c>
      <c r="AG34">
        <f t="shared" ca="1" si="95"/>
        <v>-3.0918802882069942E-4</v>
      </c>
      <c r="AH34">
        <f t="shared" ca="1" si="96"/>
        <v>51.502514914590122</v>
      </c>
      <c r="AI34">
        <f ca="1">(AF34*中間層!$C$3+AG34)*中間層!$C$3+AH34</f>
        <v>51.484556016960973</v>
      </c>
      <c r="AJ34">
        <f t="shared" ref="AJ34:AJ52" si="159">AJ33+1</f>
        <v>1</v>
      </c>
      <c r="AK34" s="3" t="s">
        <v>13</v>
      </c>
      <c r="AL34" s="2" t="s">
        <v>29</v>
      </c>
      <c r="AM34">
        <f ca="1">AM12</f>
        <v>0.09</v>
      </c>
      <c r="AN34">
        <v>1</v>
      </c>
      <c r="AO34" s="7">
        <v>0.03</v>
      </c>
      <c r="AP34">
        <v>51.48660392335406</v>
      </c>
      <c r="AQ34">
        <v>51.485062827090893</v>
      </c>
      <c r="AR34">
        <v>51.495615533155316</v>
      </c>
      <c r="AS34">
        <v>51.476621998642017</v>
      </c>
      <c r="AT34">
        <v>51.478605999950503</v>
      </c>
      <c r="AU34">
        <v>51.474994489924669</v>
      </c>
      <c r="AV34">
        <f t="shared" ca="1" si="97"/>
        <v>51.48660392335406</v>
      </c>
      <c r="AW34">
        <f t="shared" ca="1" si="98"/>
        <v>51.485062827090893</v>
      </c>
      <c r="AX34">
        <f t="shared" ca="1" si="99"/>
        <v>51.495615533155316</v>
      </c>
      <c r="AY34">
        <f t="shared" ca="1" si="100"/>
        <v>2.418760465516243E-6</v>
      </c>
      <c r="AZ34">
        <f t="shared" ca="1" si="101"/>
        <v>-3.9363599509108839E-4</v>
      </c>
      <c r="BA34">
        <f t="shared" ca="1" si="102"/>
        <v>51.500238821944777</v>
      </c>
      <c r="BB34">
        <f ca="1">(AY34*中間層!$C$3+AZ34)*中間層!$C$3+BA34</f>
        <v>51.485062827090829</v>
      </c>
      <c r="BC34">
        <f t="shared" ref="BC34:BC52" si="160">BC33+1</f>
        <v>1</v>
      </c>
      <c r="BD34" s="3" t="s">
        <v>13</v>
      </c>
      <c r="BE34" s="2" t="s">
        <v>29</v>
      </c>
      <c r="BF34">
        <f ca="1">BF12</f>
        <v>0.09</v>
      </c>
      <c r="BG34" s="3" t="s">
        <v>13</v>
      </c>
      <c r="BH34">
        <v>1</v>
      </c>
      <c r="BI34" s="7">
        <v>0.03</v>
      </c>
      <c r="BJ34">
        <v>51.486406320109374</v>
      </c>
      <c r="BK34">
        <v>51.497280230518101</v>
      </c>
      <c r="BL34">
        <v>51.479235594562873</v>
      </c>
      <c r="BM34">
        <v>51.474875119607688</v>
      </c>
      <c r="BN34">
        <v>51.474672344927683</v>
      </c>
      <c r="BO34">
        <v>51.474256135929814</v>
      </c>
      <c r="BP34">
        <f t="shared" ca="1" si="103"/>
        <v>51.486406320109374</v>
      </c>
      <c r="BQ34">
        <f t="shared" ca="1" si="104"/>
        <v>51.497280230518101</v>
      </c>
      <c r="BR34">
        <f t="shared" ca="1" si="105"/>
        <v>51.479235594562873</v>
      </c>
      <c r="BS34">
        <f t="shared" ca="1" si="106"/>
        <v>-5.7837092727913845E-6</v>
      </c>
      <c r="BT34">
        <f t="shared" ca="1" si="107"/>
        <v>1.0850345990931487E-3</v>
      </c>
      <c r="BU34">
        <f t="shared" ca="1" si="108"/>
        <v>51.44661386333668</v>
      </c>
      <c r="BV34">
        <f ca="1">(BS34*中間層!$C$3+BT34)*中間層!$C$3+BU34</f>
        <v>51.497280230518079</v>
      </c>
      <c r="BW34">
        <f t="shared" ref="BW34:BW52" si="161">BW33+1</f>
        <v>1</v>
      </c>
      <c r="BX34" s="3" t="s">
        <v>13</v>
      </c>
      <c r="BY34" s="2" t="s">
        <v>29</v>
      </c>
      <c r="BZ34">
        <f ca="1">BZ12</f>
        <v>0.09</v>
      </c>
      <c r="CA34" s="3" t="s">
        <v>13</v>
      </c>
      <c r="CB34">
        <v>1</v>
      </c>
      <c r="CC34" s="7">
        <v>0.03</v>
      </c>
      <c r="CD34">
        <v>51.487395852939699</v>
      </c>
      <c r="CE34">
        <v>51.495870981928093</v>
      </c>
      <c r="CF34">
        <v>51.477068966820738</v>
      </c>
      <c r="CG34">
        <v>51.474718253059272</v>
      </c>
      <c r="CH34">
        <v>51.47371559742362</v>
      </c>
      <c r="CI34">
        <v>51.484663265738291</v>
      </c>
      <c r="CJ34">
        <f t="shared" ca="1" si="109"/>
        <v>51.487395852939699</v>
      </c>
      <c r="CK34">
        <f t="shared" ca="1" si="110"/>
        <v>51.495870981928093</v>
      </c>
      <c r="CL34">
        <f t="shared" ca="1" si="111"/>
        <v>51.477068966820738</v>
      </c>
      <c r="CM34">
        <f t="shared" ca="1" si="112"/>
        <v>-5.4554288191502568E-6</v>
      </c>
      <c r="CN34">
        <f t="shared" ca="1" si="113"/>
        <v>9.8781690264033279E-4</v>
      </c>
      <c r="CO34">
        <f t="shared" ca="1" si="114"/>
        <v>51.451643579855535</v>
      </c>
      <c r="CP34">
        <f ca="1">(CM34*中間層!$C$3+CN34)*中間層!$C$3+CO34</f>
        <v>51.495870981928064</v>
      </c>
      <c r="CQ34">
        <f t="shared" ref="CQ34:CQ52" si="162">CQ33+1</f>
        <v>1</v>
      </c>
      <c r="CR34" s="3" t="s">
        <v>13</v>
      </c>
      <c r="CS34" s="2" t="s">
        <v>29</v>
      </c>
      <c r="CT34">
        <f ca="1">CT12</f>
        <v>0.09</v>
      </c>
      <c r="CU34" s="3" t="s">
        <v>13</v>
      </c>
      <c r="CV34">
        <v>1</v>
      </c>
      <c r="CW34" s="7">
        <v>0.03</v>
      </c>
      <c r="CX34">
        <v>51.497337801934243</v>
      </c>
      <c r="CY34">
        <v>51.479927931373489</v>
      </c>
      <c r="CZ34">
        <v>51.477459680812309</v>
      </c>
      <c r="DA34">
        <v>51.474980264474752</v>
      </c>
      <c r="DB34">
        <v>51.484723189143651</v>
      </c>
      <c r="DC34">
        <v>51.474649950867374</v>
      </c>
      <c r="DD34">
        <f t="shared" ca="1" si="115"/>
        <v>51.497337801934243</v>
      </c>
      <c r="DE34">
        <f t="shared" ca="1" si="116"/>
        <v>51.479927931373489</v>
      </c>
      <c r="DF34">
        <f t="shared" ca="1" si="117"/>
        <v>51.477459680812309</v>
      </c>
      <c r="DG34">
        <f t="shared" ca="1" si="118"/>
        <v>2.9883239999162471E-6</v>
      </c>
      <c r="DH34">
        <f t="shared" ca="1" si="119"/>
        <v>-7.9644601120236306E-4</v>
      </c>
      <c r="DI34">
        <f t="shared" ca="1" si="120"/>
        <v>51.529689292494567</v>
      </c>
      <c r="DJ34">
        <f ca="1">(DG34*中間層!$C$3+DH34)*中間層!$C$3+DI34</f>
        <v>51.479927931373496</v>
      </c>
      <c r="DK34">
        <f t="shared" ref="DK34:DK52" si="163">DK33+1</f>
        <v>1</v>
      </c>
      <c r="DL34" s="3" t="s">
        <v>13</v>
      </c>
      <c r="DM34" s="2" t="s">
        <v>29</v>
      </c>
      <c r="DN34">
        <f ca="1">DN12</f>
        <v>0.09</v>
      </c>
      <c r="DO34" s="3" t="s">
        <v>13</v>
      </c>
      <c r="DP34">
        <v>1</v>
      </c>
      <c r="DQ34" s="7">
        <v>0.03</v>
      </c>
      <c r="DR34">
        <v>51.495988703487491</v>
      </c>
      <c r="DS34">
        <v>51.478144454178292</v>
      </c>
      <c r="DT34">
        <v>51.475735512097181</v>
      </c>
      <c r="DU34">
        <v>51.484670894888232</v>
      </c>
      <c r="DV34">
        <v>51.473612516663898</v>
      </c>
      <c r="DW34">
        <v>51.477316141049677</v>
      </c>
      <c r="DX34">
        <f t="shared" ca="1" si="121"/>
        <v>51.495988703487491</v>
      </c>
      <c r="DY34">
        <f t="shared" ca="1" si="122"/>
        <v>51.478144454178292</v>
      </c>
      <c r="DZ34">
        <f t="shared" ca="1" si="123"/>
        <v>51.475735512097181</v>
      </c>
      <c r="EA34">
        <f t="shared" ca="1" si="124"/>
        <v>3.0870614456180192E-6</v>
      </c>
      <c r="EB34">
        <f t="shared" ca="1" si="125"/>
        <v>-8.1994420302663692E-4</v>
      </c>
      <c r="EC34">
        <f t="shared" ca="1" si="126"/>
        <v>51.529268260024786</v>
      </c>
      <c r="ED34">
        <f ca="1">(EA34*中間層!$C$3+EB34)*中間層!$C$3+EC34</f>
        <v>51.478144454178299</v>
      </c>
      <c r="EE34">
        <f t="shared" ref="EE34:EE52" si="164">EE33+1</f>
        <v>1</v>
      </c>
      <c r="EF34" s="3" t="s">
        <v>13</v>
      </c>
      <c r="EG34" s="2" t="s">
        <v>29</v>
      </c>
      <c r="EH34">
        <f ca="1">EH12</f>
        <v>0.09</v>
      </c>
      <c r="EI34" s="3" t="s">
        <v>13</v>
      </c>
      <c r="EJ34">
        <v>1</v>
      </c>
      <c r="EK34" s="7">
        <v>0.03</v>
      </c>
      <c r="EL34">
        <v>51.496145624864774</v>
      </c>
      <c r="EM34">
        <v>51.477089398384152</v>
      </c>
      <c r="EN34">
        <v>51.475237895005662</v>
      </c>
      <c r="EO34">
        <v>51.484953457122998</v>
      </c>
      <c r="EP34">
        <v>51.475750803000736</v>
      </c>
      <c r="EQ34">
        <v>51.478661376921288</v>
      </c>
      <c r="ER34">
        <f t="shared" ca="1" si="127"/>
        <v>51.496145624864774</v>
      </c>
      <c r="ES34">
        <f t="shared" ca="1" si="128"/>
        <v>51.477089398384152</v>
      </c>
      <c r="ET34">
        <f t="shared" ca="1" si="129"/>
        <v>51.475237895005662</v>
      </c>
      <c r="EU34">
        <f t="shared" ca="1" si="130"/>
        <v>3.4409446204281265E-6</v>
      </c>
      <c r="EV34">
        <f t="shared" ca="1" si="131"/>
        <v>-8.9726622267640712E-4</v>
      </c>
      <c r="EW34">
        <f t="shared" ca="1" si="132"/>
        <v>51.532406574447542</v>
      </c>
      <c r="EX34">
        <f ca="1">(EU34*中間層!$C$3+EV34)*中間層!$C$3+EW34</f>
        <v>51.47708939838418</v>
      </c>
      <c r="EY34">
        <f t="shared" ref="EY34:EY52" si="165">EY33+1</f>
        <v>1</v>
      </c>
      <c r="EZ34" s="3" t="s">
        <v>13</v>
      </c>
      <c r="FA34" s="2" t="s">
        <v>29</v>
      </c>
      <c r="FB34">
        <f ca="1">FB12</f>
        <v>0.09</v>
      </c>
      <c r="FC34" s="3" t="s">
        <v>13</v>
      </c>
      <c r="FD34">
        <v>1</v>
      </c>
      <c r="FE34" s="7">
        <v>0.03</v>
      </c>
      <c r="FF34">
        <v>51.49663462130426</v>
      </c>
      <c r="FG34">
        <v>51.477613114513005</v>
      </c>
      <c r="FH34">
        <v>51.485182080092535</v>
      </c>
      <c r="FI34">
        <v>51.475887549521545</v>
      </c>
      <c r="FJ34">
        <v>51.477851676965216</v>
      </c>
      <c r="FK34">
        <v>51.478661376921288</v>
      </c>
      <c r="FL34">
        <f t="shared" ca="1" si="133"/>
        <v>51.49663462130426</v>
      </c>
      <c r="FM34">
        <f t="shared" ca="1" si="134"/>
        <v>51.477613114513005</v>
      </c>
      <c r="FN34">
        <f t="shared" ca="1" si="135"/>
        <v>51.485182080092535</v>
      </c>
      <c r="FO34">
        <f t="shared" ca="1" si="136"/>
        <v>5.3180944741561692E-6</v>
      </c>
      <c r="FP34">
        <f t="shared" ca="1" si="137"/>
        <v>-1.1781443069486385E-3</v>
      </c>
      <c r="FQ34">
        <f t="shared" ca="1" si="138"/>
        <v>51.542246600466278</v>
      </c>
      <c r="FR34">
        <f ca="1">(FO34*中間層!$C$3+FP34)*中間層!$C$3+FQ34</f>
        <v>51.477613114512977</v>
      </c>
      <c r="FS34">
        <f t="shared" ref="FS34:FS52" si="166">FS33+1</f>
        <v>1</v>
      </c>
      <c r="FT34" s="3" t="s">
        <v>13</v>
      </c>
      <c r="FU34" s="2" t="s">
        <v>29</v>
      </c>
      <c r="FV34">
        <f ca="1">FV12</f>
        <v>0.09</v>
      </c>
      <c r="FW34" s="3" t="s">
        <v>13</v>
      </c>
      <c r="FX34">
        <v>1</v>
      </c>
      <c r="FY34" s="7">
        <v>0.03</v>
      </c>
      <c r="FZ34">
        <v>51.481618885228237</v>
      </c>
      <c r="GA34">
        <v>51.476281685471761</v>
      </c>
      <c r="GB34">
        <v>51.484616349886565</v>
      </c>
      <c r="GC34">
        <v>51.475887549521545</v>
      </c>
      <c r="GD34">
        <v>51.477851676965216</v>
      </c>
      <c r="GE34">
        <v>51.478661376921288</v>
      </c>
      <c r="GF34">
        <f t="shared" ca="1" si="139"/>
        <v>51.481618885228237</v>
      </c>
      <c r="GG34">
        <f t="shared" ca="1" si="140"/>
        <v>51.476281685471761</v>
      </c>
      <c r="GH34">
        <f t="shared" ca="1" si="141"/>
        <v>51.484616349886565</v>
      </c>
      <c r="GI34">
        <f t="shared" ca="1" si="142"/>
        <v>2.7343728342566463E-6</v>
      </c>
      <c r="GJ34">
        <f t="shared" ca="1" si="143"/>
        <v>-5.1689992026787484E-4</v>
      </c>
      <c r="GK34">
        <f t="shared" ca="1" si="144"/>
        <v>51.500627949155984</v>
      </c>
      <c r="GL34">
        <f ca="1">(GI34*中間層!$C$3+GJ34)*中間層!$C$3+GK34</f>
        <v>51.476281685471761</v>
      </c>
      <c r="GM34">
        <f t="shared" ref="GM34:GM52" si="167">GM33+1</f>
        <v>1</v>
      </c>
      <c r="GN34" s="3" t="s">
        <v>13</v>
      </c>
      <c r="GO34" s="2" t="s">
        <v>29</v>
      </c>
      <c r="GP34">
        <f ca="1">GP12</f>
        <v>0.09</v>
      </c>
      <c r="GQ34" s="3" t="s">
        <v>13</v>
      </c>
      <c r="GR34">
        <v>1</v>
      </c>
      <c r="GS34" s="7">
        <v>0.03</v>
      </c>
      <c r="GT34">
        <v>51.479666619128828</v>
      </c>
      <c r="GU34">
        <v>51.48754783987885</v>
      </c>
      <c r="GV34">
        <v>51.476976242624112</v>
      </c>
      <c r="GW34">
        <v>51.475887549521545</v>
      </c>
      <c r="GX34">
        <v>51.477851676965216</v>
      </c>
      <c r="GY34">
        <v>51.478661376921288</v>
      </c>
      <c r="GZ34">
        <f t="shared" ca="1" si="145"/>
        <v>51.479666619128828</v>
      </c>
      <c r="HA34">
        <f t="shared" ca="1" si="146"/>
        <v>51.48754783987885</v>
      </c>
      <c r="HB34">
        <f t="shared" ca="1" si="147"/>
        <v>51.476976242624112</v>
      </c>
      <c r="HC34">
        <f t="shared" ca="1" si="148"/>
        <v>-3.6905636009523733E-6</v>
      </c>
      <c r="HD34">
        <f t="shared" ca="1" si="149"/>
        <v>7.1120895514326316E-4</v>
      </c>
      <c r="HE34">
        <f t="shared" ca="1" si="150"/>
        <v>51.45333258037406</v>
      </c>
      <c r="HF34">
        <f ca="1">(HC34*中間層!$C$3+HD34)*中間層!$C$3+HE34</f>
        <v>51.487547839878864</v>
      </c>
      <c r="HG34">
        <f t="shared" ref="HG34:HG52" si="168">HG33+1</f>
        <v>1</v>
      </c>
      <c r="HH34" s="3" t="s">
        <v>13</v>
      </c>
      <c r="HI34" s="2" t="s">
        <v>29</v>
      </c>
      <c r="HJ34">
        <f ca="1">HJ12</f>
        <v>0.09</v>
      </c>
      <c r="HK34" s="3" t="s">
        <v>13</v>
      </c>
      <c r="HL34">
        <v>1</v>
      </c>
      <c r="HM34" s="7">
        <v>0.03</v>
      </c>
      <c r="HN34">
        <v>51.478848867190493</v>
      </c>
      <c r="HO34">
        <v>51.484643055151622</v>
      </c>
      <c r="HP34">
        <v>51.476976242624112</v>
      </c>
      <c r="HQ34">
        <v>51.475887549521545</v>
      </c>
      <c r="HR34">
        <v>51.477851676965216</v>
      </c>
      <c r="HS34">
        <v>51.478661376921288</v>
      </c>
      <c r="HT34">
        <f t="shared" ca="1" si="151"/>
        <v>51.478848867190493</v>
      </c>
      <c r="HU34">
        <f t="shared" ca="1" si="152"/>
        <v>51.484643055151622</v>
      </c>
      <c r="HV34">
        <f t="shared" ca="1" si="153"/>
        <v>51.476976242624112</v>
      </c>
      <c r="HW34">
        <f t="shared" ca="1" si="154"/>
        <v>-2.6922000977265269E-6</v>
      </c>
      <c r="HX34">
        <f t="shared" ca="1" si="155"/>
        <v>5.1971377388177582E-4</v>
      </c>
      <c r="HY34">
        <f t="shared" ca="1" si="156"/>
        <v>51.459593678740738</v>
      </c>
      <c r="HZ34">
        <f ca="1">(HW34*中間層!$C$3+HX34)*中間層!$C$3+HY34</f>
        <v>51.484643055151651</v>
      </c>
      <c r="IA34">
        <f t="shared" ref="IA34:IA52" si="169">IA33+1</f>
        <v>1</v>
      </c>
      <c r="IB34" s="3" t="s">
        <v>13</v>
      </c>
      <c r="IC34" s="2" t="s">
        <v>29</v>
      </c>
      <c r="ID34">
        <f ca="1">ID12</f>
        <v>0.09</v>
      </c>
      <c r="IE34" s="3" t="s">
        <v>13</v>
      </c>
    </row>
    <row r="35" spans="1:239" x14ac:dyDescent="0.25">
      <c r="A35">
        <f t="shared" si="157"/>
        <v>2</v>
      </c>
      <c r="B35" s="7">
        <v>0.04</v>
      </c>
      <c r="C35">
        <v>51.996211999642924</v>
      </c>
      <c r="D35">
        <v>51.994501796388398</v>
      </c>
      <c r="E35">
        <v>51.990395966777676</v>
      </c>
      <c r="F35">
        <v>51.982829490680516</v>
      </c>
      <c r="G35">
        <v>51.97955586648925</v>
      </c>
      <c r="H35">
        <v>51.963684969838894</v>
      </c>
      <c r="I35">
        <f t="shared" ca="1" si="85"/>
        <v>51.996211999642924</v>
      </c>
      <c r="J35">
        <f t="shared" ca="1" si="86"/>
        <v>51.994501796388398</v>
      </c>
      <c r="K35">
        <f t="shared" ca="1" si="87"/>
        <v>51.990395966777676</v>
      </c>
      <c r="L35">
        <f t="shared" ca="1" si="88"/>
        <v>-4.7912527123662583E-7</v>
      </c>
      <c r="M35">
        <f t="shared" ca="1" si="89"/>
        <v>3.766472559540546E-5</v>
      </c>
      <c r="N35">
        <f t="shared" ca="1" si="90"/>
        <v>51.995526576541366</v>
      </c>
      <c r="O35">
        <f ca="1">(L35*中間層!$C$3+M35)*中間層!$C$3+N35</f>
        <v>51.994501796388541</v>
      </c>
      <c r="P35">
        <f t="shared" si="158"/>
        <v>2</v>
      </c>
      <c r="Q35" s="3" t="s">
        <v>13</v>
      </c>
      <c r="R35" s="2" t="s">
        <v>30</v>
      </c>
      <c r="S35">
        <f ca="1">S13</f>
        <v>0.1</v>
      </c>
      <c r="T35" s="3" t="s">
        <v>13</v>
      </c>
      <c r="U35">
        <v>2</v>
      </c>
      <c r="V35" s="7">
        <v>0.04</v>
      </c>
      <c r="W35">
        <v>51.99370226209647</v>
      </c>
      <c r="X35">
        <v>51.990341817778457</v>
      </c>
      <c r="Y35">
        <v>51.976493242489447</v>
      </c>
      <c r="Z35">
        <v>51.9794049581254</v>
      </c>
      <c r="AA35">
        <v>51.977275688782186</v>
      </c>
      <c r="AB35">
        <v>51.964119885515743</v>
      </c>
      <c r="AC35">
        <f t="shared" ca="1" si="91"/>
        <v>51.99370226209647</v>
      </c>
      <c r="AD35">
        <f t="shared" ca="1" si="92"/>
        <v>51.990341817778457</v>
      </c>
      <c r="AE35">
        <f t="shared" ca="1" si="93"/>
        <v>51.976493242489447</v>
      </c>
      <c r="AF35">
        <f t="shared" ca="1" si="94"/>
        <v>-2.0976261941978008E-6</v>
      </c>
      <c r="AG35">
        <f t="shared" ca="1" si="95"/>
        <v>2.4743504276969475E-4</v>
      </c>
      <c r="AH35">
        <f t="shared" ca="1" si="96"/>
        <v>51.986574575443505</v>
      </c>
      <c r="AI35">
        <f ca="1">(AF35*中間層!$C$3+AG35)*中間層!$C$3+AH35</f>
        <v>51.9903418177785</v>
      </c>
      <c r="AJ35">
        <f t="shared" si="159"/>
        <v>2</v>
      </c>
      <c r="AK35" s="3" t="s">
        <v>13</v>
      </c>
      <c r="AL35" s="2" t="s">
        <v>30</v>
      </c>
      <c r="AM35">
        <f ca="1">AM13</f>
        <v>0.1</v>
      </c>
      <c r="AN35">
        <v>2</v>
      </c>
      <c r="AO35" s="7">
        <v>0.04</v>
      </c>
      <c r="AP35">
        <v>51.991158619418869</v>
      </c>
      <c r="AQ35">
        <v>51.977163641031574</v>
      </c>
      <c r="AR35">
        <v>51.980509252747552</v>
      </c>
      <c r="AS35">
        <v>51.96214298604469</v>
      </c>
      <c r="AT35">
        <v>51.965726935963488</v>
      </c>
      <c r="AU35">
        <v>51.960677844756077</v>
      </c>
      <c r="AV35">
        <f t="shared" ca="1" si="97"/>
        <v>51.991158619418869</v>
      </c>
      <c r="AW35">
        <f t="shared" ca="1" si="98"/>
        <v>51.977163641031574</v>
      </c>
      <c r="AX35">
        <f t="shared" ca="1" si="99"/>
        <v>51.980509252747552</v>
      </c>
      <c r="AY35">
        <f t="shared" ca="1" si="100"/>
        <v>3.4681180206534919E-6</v>
      </c>
      <c r="AZ35">
        <f t="shared" ca="1" si="101"/>
        <v>-8.0011727084411193E-4</v>
      </c>
      <c r="BA35">
        <f t="shared" ca="1" si="102"/>
        <v>52.022494187909395</v>
      </c>
      <c r="BB35">
        <f ca="1">(AY35*中間層!$C$3+AZ35)*中間層!$C$3+BA35</f>
        <v>51.977163641031517</v>
      </c>
      <c r="BC35">
        <f t="shared" si="160"/>
        <v>2</v>
      </c>
      <c r="BD35" s="3" t="s">
        <v>13</v>
      </c>
      <c r="BE35" s="2" t="s">
        <v>30</v>
      </c>
      <c r="BF35">
        <f ca="1">BF13</f>
        <v>0.1</v>
      </c>
      <c r="BG35" s="3" t="s">
        <v>13</v>
      </c>
      <c r="BH35">
        <v>2</v>
      </c>
      <c r="BI35" s="7">
        <v>0.04</v>
      </c>
      <c r="BJ35">
        <v>51.990666267467894</v>
      </c>
      <c r="BK35">
        <v>51.982027717578326</v>
      </c>
      <c r="BL35">
        <v>51.965967340746751</v>
      </c>
      <c r="BM35">
        <v>51.962773278391346</v>
      </c>
      <c r="BN35">
        <v>51.960775780799786</v>
      </c>
      <c r="BO35">
        <v>51.957669617743882</v>
      </c>
      <c r="BP35">
        <f t="shared" ca="1" si="103"/>
        <v>51.990666267467894</v>
      </c>
      <c r="BQ35">
        <f t="shared" ca="1" si="104"/>
        <v>51.982027717578326</v>
      </c>
      <c r="BR35">
        <f t="shared" ca="1" si="105"/>
        <v>51.965967340746751</v>
      </c>
      <c r="BS35">
        <f t="shared" ca="1" si="106"/>
        <v>-1.4843653884036031E-6</v>
      </c>
      <c r="BT35">
        <f t="shared" ca="1" si="107"/>
        <v>4.9883810468855924E-5</v>
      </c>
      <c r="BU35">
        <f t="shared" ca="1" si="108"/>
        <v>51.991882990415455</v>
      </c>
      <c r="BV35">
        <f ca="1">(BS35*中間層!$C$3+BT35)*中間層!$C$3+BU35</f>
        <v>51.982027717578305</v>
      </c>
      <c r="BW35">
        <f t="shared" si="161"/>
        <v>2</v>
      </c>
      <c r="BX35" s="3" t="s">
        <v>13</v>
      </c>
      <c r="BY35" s="2" t="s">
        <v>30</v>
      </c>
      <c r="BZ35">
        <f ca="1">BZ13</f>
        <v>0.1</v>
      </c>
      <c r="CA35" s="3" t="s">
        <v>13</v>
      </c>
      <c r="CB35">
        <v>2</v>
      </c>
      <c r="CC35" s="7">
        <v>0.04</v>
      </c>
      <c r="CD35">
        <v>51.990752468844811</v>
      </c>
      <c r="CE35">
        <v>51.980889169468121</v>
      </c>
      <c r="CF35">
        <v>51.962602715766664</v>
      </c>
      <c r="CG35">
        <v>51.961883442136347</v>
      </c>
      <c r="CH35">
        <v>51.962695782491068</v>
      </c>
      <c r="CI35">
        <v>51.969995928327869</v>
      </c>
      <c r="CJ35">
        <f t="shared" ca="1" si="109"/>
        <v>51.990752468844811</v>
      </c>
      <c r="CK35">
        <f t="shared" ca="1" si="110"/>
        <v>51.980889169468121</v>
      </c>
      <c r="CL35">
        <f t="shared" ca="1" si="111"/>
        <v>51.962602715766664</v>
      </c>
      <c r="CM35">
        <f t="shared" ca="1" si="112"/>
        <v>-1.6846308649528509E-6</v>
      </c>
      <c r="CN35">
        <f t="shared" ca="1" si="113"/>
        <v>5.5428642209207626E-5</v>
      </c>
      <c r="CO35">
        <f t="shared" ca="1" si="114"/>
        <v>51.992192613896755</v>
      </c>
      <c r="CP35">
        <f ca="1">(CM35*中間層!$C$3+CN35)*中間層!$C$3+CO35</f>
        <v>51.980889169468149</v>
      </c>
      <c r="CQ35">
        <f t="shared" si="162"/>
        <v>2</v>
      </c>
      <c r="CR35" s="3" t="s">
        <v>13</v>
      </c>
      <c r="CS35" s="2" t="s">
        <v>30</v>
      </c>
      <c r="CT35">
        <f ca="1">CT13</f>
        <v>0.1</v>
      </c>
      <c r="CU35" s="3" t="s">
        <v>13</v>
      </c>
      <c r="CV35">
        <v>2</v>
      </c>
      <c r="CW35" s="7">
        <v>0.04</v>
      </c>
      <c r="CX35">
        <v>51.979483743431111</v>
      </c>
      <c r="CY35">
        <v>51.966711172448022</v>
      </c>
      <c r="CZ35">
        <v>51.965085670897778</v>
      </c>
      <c r="DA35">
        <v>51.96643007137201</v>
      </c>
      <c r="DB35">
        <v>51.970306307917411</v>
      </c>
      <c r="DC35">
        <v>51.961385834693147</v>
      </c>
      <c r="DD35">
        <f t="shared" ca="1" si="115"/>
        <v>51.979483743431111</v>
      </c>
      <c r="DE35">
        <f t="shared" ca="1" si="116"/>
        <v>51.966711172448022</v>
      </c>
      <c r="DF35">
        <f t="shared" ca="1" si="117"/>
        <v>51.965085670897778</v>
      </c>
      <c r="DG35">
        <f t="shared" ca="1" si="118"/>
        <v>2.2294138865690909E-6</v>
      </c>
      <c r="DH35">
        <f t="shared" ca="1" si="119"/>
        <v>-5.8986350264710551E-4</v>
      </c>
      <c r="DI35">
        <f t="shared" ca="1" si="120"/>
        <v>52.003403383847001</v>
      </c>
      <c r="DJ35">
        <f ca="1">(DG35*中間層!$C$3+DH35)*中間層!$C$3+DI35</f>
        <v>51.96671117244798</v>
      </c>
      <c r="DK35">
        <f t="shared" si="163"/>
        <v>2</v>
      </c>
      <c r="DL35" s="3" t="s">
        <v>13</v>
      </c>
      <c r="DM35" s="2" t="s">
        <v>30</v>
      </c>
      <c r="DN35">
        <f ca="1">DN13</f>
        <v>0.1</v>
      </c>
      <c r="DO35" s="3" t="s">
        <v>13</v>
      </c>
      <c r="DP35">
        <v>2</v>
      </c>
      <c r="DQ35" s="7">
        <v>0.04</v>
      </c>
      <c r="DR35">
        <v>51.980266290260772</v>
      </c>
      <c r="DS35">
        <v>51.964597631270131</v>
      </c>
      <c r="DT35">
        <v>51.963204632336883</v>
      </c>
      <c r="DU35">
        <v>51.970989794152203</v>
      </c>
      <c r="DV35">
        <v>51.965235076209346</v>
      </c>
      <c r="DW35">
        <v>51.965135390579988</v>
      </c>
      <c r="DX35">
        <f t="shared" ca="1" si="121"/>
        <v>51.980266290260772</v>
      </c>
      <c r="DY35">
        <f t="shared" ca="1" si="122"/>
        <v>51.964597631270131</v>
      </c>
      <c r="DZ35">
        <f t="shared" ca="1" si="123"/>
        <v>51.963204632336883</v>
      </c>
      <c r="EA35">
        <f t="shared" ca="1" si="124"/>
        <v>2.8551320114765985E-6</v>
      </c>
      <c r="EB35">
        <f t="shared" ca="1" si="125"/>
        <v>-7.4164298153462488E-4</v>
      </c>
      <c r="EC35">
        <f t="shared" ca="1" si="126"/>
        <v>52.010210609308807</v>
      </c>
      <c r="ED35">
        <f ca="1">(EA35*中間層!$C$3+EB35)*中間層!$C$3+EC35</f>
        <v>51.964597631270109</v>
      </c>
      <c r="EE35">
        <f t="shared" si="164"/>
        <v>2</v>
      </c>
      <c r="EF35" s="3" t="s">
        <v>13</v>
      </c>
      <c r="EG35" s="2" t="s">
        <v>30</v>
      </c>
      <c r="EH35">
        <f ca="1">EH13</f>
        <v>0.1</v>
      </c>
      <c r="EI35" s="3" t="s">
        <v>13</v>
      </c>
      <c r="EJ35">
        <v>2</v>
      </c>
      <c r="EK35" s="7">
        <v>0.04</v>
      </c>
      <c r="EL35">
        <v>51.980338142401855</v>
      </c>
      <c r="EM35">
        <v>51.962204888625905</v>
      </c>
      <c r="EN35">
        <v>51.967657901621664</v>
      </c>
      <c r="EO35">
        <v>51.971233323080689</v>
      </c>
      <c r="EP35">
        <v>51.963239455439378</v>
      </c>
      <c r="EQ35">
        <v>51.96574349382071</v>
      </c>
      <c r="ER35">
        <f t="shared" ca="1" si="127"/>
        <v>51.980338142401855</v>
      </c>
      <c r="ES35">
        <f t="shared" ca="1" si="128"/>
        <v>51.962204888625905</v>
      </c>
      <c r="ET35">
        <f t="shared" ca="1" si="129"/>
        <v>51.967657901621664</v>
      </c>
      <c r="EU35">
        <f t="shared" ca="1" si="130"/>
        <v>4.7172533543416648E-6</v>
      </c>
      <c r="EV35">
        <f t="shared" ca="1" si="131"/>
        <v>-1.0702530786702623E-3</v>
      </c>
      <c r="EW35">
        <f t="shared" ca="1" si="132"/>
        <v>52.022057662949472</v>
      </c>
      <c r="EX35">
        <f ca="1">(EU35*中間層!$C$3+EV35)*中間層!$C$3+EW35</f>
        <v>51.962204888625863</v>
      </c>
      <c r="EY35">
        <f t="shared" si="165"/>
        <v>2</v>
      </c>
      <c r="EZ35" s="3" t="s">
        <v>13</v>
      </c>
      <c r="FA35" s="2" t="s">
        <v>30</v>
      </c>
      <c r="FB35">
        <f ca="1">FB13</f>
        <v>0.1</v>
      </c>
      <c r="FC35" s="3" t="s">
        <v>13</v>
      </c>
      <c r="FD35">
        <v>2</v>
      </c>
      <c r="FE35" s="7">
        <v>0.04</v>
      </c>
      <c r="FF35">
        <v>51.978933127128997</v>
      </c>
      <c r="FG35">
        <v>51.966182216604814</v>
      </c>
      <c r="FH35">
        <v>51.972093562800268</v>
      </c>
      <c r="FI35">
        <v>51.968304319092304</v>
      </c>
      <c r="FJ35">
        <v>51.963609735267426</v>
      </c>
      <c r="FK35">
        <v>51.96574349382071</v>
      </c>
      <c r="FL35">
        <f t="shared" ca="1" si="133"/>
        <v>51.978933127128997</v>
      </c>
      <c r="FM35">
        <f t="shared" ca="1" si="134"/>
        <v>51.966182216604814</v>
      </c>
      <c r="FN35">
        <f t="shared" ca="1" si="135"/>
        <v>51.972093562800268</v>
      </c>
      <c r="FO35">
        <f t="shared" ca="1" si="136"/>
        <v>3.7324513439270958E-6</v>
      </c>
      <c r="FP35">
        <f t="shared" ca="1" si="137"/>
        <v>-8.1488591207275348E-4</v>
      </c>
      <c r="FQ35">
        <f t="shared" ca="1" si="138"/>
        <v>52.010346294372766</v>
      </c>
      <c r="FR35">
        <f ca="1">(FO35*中間層!$C$3+FP35)*中間層!$C$3+FQ35</f>
        <v>51.966182216604764</v>
      </c>
      <c r="FS35">
        <f t="shared" si="166"/>
        <v>2</v>
      </c>
      <c r="FT35" s="3" t="s">
        <v>13</v>
      </c>
      <c r="FU35" s="2" t="s">
        <v>30</v>
      </c>
      <c r="FV35">
        <f ca="1">FV13</f>
        <v>0.1</v>
      </c>
      <c r="FW35" s="3" t="s">
        <v>13</v>
      </c>
      <c r="FX35">
        <v>2</v>
      </c>
      <c r="FY35" s="7">
        <v>0.04</v>
      </c>
      <c r="FZ35">
        <v>51.969602157309623</v>
      </c>
      <c r="GA35">
        <v>51.964572860967444</v>
      </c>
      <c r="GB35">
        <v>51.971265447243034</v>
      </c>
      <c r="GC35">
        <v>51.968304319092304</v>
      </c>
      <c r="GD35">
        <v>51.963609735267426</v>
      </c>
      <c r="GE35">
        <v>51.96574349382071</v>
      </c>
      <c r="GF35">
        <f t="shared" ca="1" si="139"/>
        <v>51.969602157309623</v>
      </c>
      <c r="GG35">
        <f t="shared" ca="1" si="140"/>
        <v>51.964572860967444</v>
      </c>
      <c r="GH35">
        <f t="shared" ca="1" si="141"/>
        <v>51.971265447243034</v>
      </c>
      <c r="GI35">
        <f t="shared" ca="1" si="142"/>
        <v>2.3443765235515455E-6</v>
      </c>
      <c r="GJ35">
        <f t="shared" ca="1" si="143"/>
        <v>-4.5224240537670822E-4</v>
      </c>
      <c r="GK35">
        <f t="shared" ca="1" si="144"/>
        <v>51.986353336269495</v>
      </c>
      <c r="GL35">
        <f ca="1">(GI35*中間層!$C$3+GJ35)*中間層!$C$3+GK35</f>
        <v>51.964572860967337</v>
      </c>
      <c r="GM35">
        <f t="shared" si="167"/>
        <v>2</v>
      </c>
      <c r="GN35" s="3" t="s">
        <v>13</v>
      </c>
      <c r="GO35" s="2" t="s">
        <v>30</v>
      </c>
      <c r="GP35">
        <f ca="1">GP13</f>
        <v>0.1</v>
      </c>
      <c r="GQ35" s="3" t="s">
        <v>13</v>
      </c>
      <c r="GR35">
        <v>2</v>
      </c>
      <c r="GS35" s="7">
        <v>0.04</v>
      </c>
      <c r="GT35">
        <v>51.96655875139885</v>
      </c>
      <c r="GU35">
        <v>51.971754645923212</v>
      </c>
      <c r="GV35">
        <v>51.971376361638036</v>
      </c>
      <c r="GW35">
        <v>51.968304319092304</v>
      </c>
      <c r="GX35">
        <v>51.963609735267426</v>
      </c>
      <c r="GY35">
        <v>51.96574349382071</v>
      </c>
      <c r="GZ35">
        <f t="shared" ca="1" si="145"/>
        <v>51.96655875139885</v>
      </c>
      <c r="HA35">
        <f t="shared" ca="1" si="146"/>
        <v>51.971754645923212</v>
      </c>
      <c r="HB35">
        <f t="shared" ca="1" si="147"/>
        <v>51.971376361638036</v>
      </c>
      <c r="HC35">
        <f t="shared" ca="1" si="148"/>
        <v>-1.1148357619058515E-6</v>
      </c>
      <c r="HD35">
        <f t="shared" ca="1" si="149"/>
        <v>2.7114325477342052E-4</v>
      </c>
      <c r="HE35">
        <f t="shared" ca="1" si="150"/>
        <v>51.955788678065005</v>
      </c>
      <c r="HF35">
        <f ca="1">(HC35*中間層!$C$3+HD35)*中間層!$C$3+HE35</f>
        <v>51.971754645923291</v>
      </c>
      <c r="HG35">
        <f t="shared" si="168"/>
        <v>2</v>
      </c>
      <c r="HH35" s="3" t="s">
        <v>13</v>
      </c>
      <c r="HI35" s="2" t="s">
        <v>30</v>
      </c>
      <c r="HJ35">
        <f ca="1">HJ13</f>
        <v>0.1</v>
      </c>
      <c r="HK35" s="3" t="s">
        <v>13</v>
      </c>
      <c r="HL35">
        <v>2</v>
      </c>
      <c r="HM35" s="7">
        <v>0.04</v>
      </c>
      <c r="HN35">
        <v>51.96933473132367</v>
      </c>
      <c r="HO35">
        <v>51.97300643643451</v>
      </c>
      <c r="HP35">
        <v>51.971376361638036</v>
      </c>
      <c r="HQ35">
        <v>51.968304319092304</v>
      </c>
      <c r="HR35">
        <v>51.963609735267426</v>
      </c>
      <c r="HS35">
        <v>51.96574349382071</v>
      </c>
      <c r="HT35">
        <f t="shared" ca="1" si="151"/>
        <v>51.96933473132367</v>
      </c>
      <c r="HU35">
        <f t="shared" ca="1" si="152"/>
        <v>51.97300643643451</v>
      </c>
      <c r="HV35">
        <f t="shared" ca="1" si="153"/>
        <v>51.971376361638036</v>
      </c>
      <c r="HW35">
        <f t="shared" ca="1" si="154"/>
        <v>-1.0603559814608161E-6</v>
      </c>
      <c r="HX35">
        <f t="shared" ca="1" si="155"/>
        <v>2.3248749943618918E-4</v>
      </c>
      <c r="HY35">
        <f t="shared" ca="1" si="156"/>
        <v>51.960361246305553</v>
      </c>
      <c r="HZ35">
        <f ca="1">(HW35*中間層!$C$3+HX35)*中間層!$C$3+HY35</f>
        <v>51.973006436434567</v>
      </c>
      <c r="IA35">
        <f t="shared" si="169"/>
        <v>2</v>
      </c>
      <c r="IB35" s="3" t="s">
        <v>13</v>
      </c>
      <c r="IC35" s="2" t="s">
        <v>30</v>
      </c>
      <c r="ID35">
        <f ca="1">ID13</f>
        <v>0.1</v>
      </c>
      <c r="IE35" s="3" t="s">
        <v>13</v>
      </c>
    </row>
    <row r="36" spans="1:239" x14ac:dyDescent="0.25">
      <c r="A36">
        <f t="shared" si="157"/>
        <v>3</v>
      </c>
      <c r="B36" s="7">
        <v>0.05</v>
      </c>
      <c r="C36">
        <v>52.479229135099423</v>
      </c>
      <c r="D36">
        <v>52.481499882693946</v>
      </c>
      <c r="E36">
        <v>52.481886381413062</v>
      </c>
      <c r="F36">
        <v>52.460661009337286</v>
      </c>
      <c r="G36">
        <v>52.455123587641495</v>
      </c>
      <c r="H36">
        <v>52.451978068604014</v>
      </c>
      <c r="I36">
        <f t="shared" ca="1" si="85"/>
        <v>52.479229135099423</v>
      </c>
      <c r="J36">
        <f t="shared" ca="1" si="86"/>
        <v>52.481499882693946</v>
      </c>
      <c r="K36">
        <f t="shared" ca="1" si="87"/>
        <v>52.481886381413062</v>
      </c>
      <c r="L36">
        <f t="shared" ca="1" si="88"/>
        <v>-3.7684977508070008E-7</v>
      </c>
      <c r="M36">
        <f t="shared" ca="1" si="89"/>
        <v>1.0194241815263183E-4</v>
      </c>
      <c r="N36">
        <f t="shared" ca="1" si="90"/>
        <v>52.475074138629466</v>
      </c>
      <c r="O36">
        <f ca="1">(L36*中間層!$C$3+M36)*中間層!$C$3+N36</f>
        <v>52.481499882693925</v>
      </c>
      <c r="P36">
        <f t="shared" si="158"/>
        <v>3</v>
      </c>
      <c r="Q36" s="3" t="s">
        <v>13</v>
      </c>
      <c r="R36" s="2" t="s">
        <v>31</v>
      </c>
      <c r="S36">
        <f ca="1">S14</f>
        <v>0.11</v>
      </c>
      <c r="T36" s="3" t="s">
        <v>13</v>
      </c>
      <c r="U36">
        <v>3</v>
      </c>
      <c r="V36" s="7">
        <v>0.05</v>
      </c>
      <c r="W36">
        <v>52.475628144430566</v>
      </c>
      <c r="X36">
        <v>52.482415869363379</v>
      </c>
      <c r="Y36">
        <v>52.464088080158305</v>
      </c>
      <c r="Z36">
        <v>52.454817907325868</v>
      </c>
      <c r="AA36">
        <v>52.455123587641495</v>
      </c>
      <c r="AB36">
        <v>52.44857553552751</v>
      </c>
      <c r="AC36">
        <f t="shared" ca="1" si="91"/>
        <v>52.475628144430566</v>
      </c>
      <c r="AD36">
        <f t="shared" ca="1" si="92"/>
        <v>52.482415869363379</v>
      </c>
      <c r="AE36">
        <f t="shared" ca="1" si="93"/>
        <v>52.464088080158305</v>
      </c>
      <c r="AF36">
        <f t="shared" ca="1" si="94"/>
        <v>-5.0231028275757126E-6</v>
      </c>
      <c r="AG36">
        <f t="shared" ca="1" si="95"/>
        <v>8.8921992279288986E-4</v>
      </c>
      <c r="AH36">
        <f t="shared" ca="1" si="96"/>
        <v>52.443724905359893</v>
      </c>
      <c r="AI36">
        <f ca="1">(AF36*中間層!$C$3+AG36)*中間層!$C$3+AH36</f>
        <v>52.482415869363422</v>
      </c>
      <c r="AJ36">
        <f t="shared" si="159"/>
        <v>3</v>
      </c>
      <c r="AK36" s="3" t="s">
        <v>13</v>
      </c>
      <c r="AL36" s="2" t="s">
        <v>31</v>
      </c>
      <c r="AM36">
        <f ca="1">AM14</f>
        <v>0.11</v>
      </c>
      <c r="AN36">
        <v>3</v>
      </c>
      <c r="AO36" s="7">
        <v>0.05</v>
      </c>
      <c r="AP36">
        <v>52.478152967272749</v>
      </c>
      <c r="AQ36">
        <v>52.465907201503349</v>
      </c>
      <c r="AR36">
        <v>52.456275065710159</v>
      </c>
      <c r="AS36">
        <v>52.451465820556528</v>
      </c>
      <c r="AT36">
        <v>52.448929335679225</v>
      </c>
      <c r="AU36">
        <v>52.44309023251013</v>
      </c>
      <c r="AV36">
        <f t="shared" ca="1" si="97"/>
        <v>52.478152967272749</v>
      </c>
      <c r="AW36">
        <f t="shared" ca="1" si="98"/>
        <v>52.465907201503349</v>
      </c>
      <c r="AX36">
        <f t="shared" ca="1" si="99"/>
        <v>52.456275065710159</v>
      </c>
      <c r="AY36">
        <f t="shared" ca="1" si="100"/>
        <v>5.2272599524076218E-7</v>
      </c>
      <c r="AZ36">
        <f t="shared" ca="1" si="101"/>
        <v>-3.2332421467430085E-4</v>
      </c>
      <c r="BA36">
        <f t="shared" ca="1" si="102"/>
        <v>52.493012363018302</v>
      </c>
      <c r="BB36">
        <f ca="1">(AY36*中間層!$C$3+AZ36)*中間層!$C$3+BA36</f>
        <v>52.465907201503278</v>
      </c>
      <c r="BC36">
        <f t="shared" si="160"/>
        <v>3</v>
      </c>
      <c r="BD36" s="3" t="s">
        <v>13</v>
      </c>
      <c r="BE36" s="2" t="s">
        <v>31</v>
      </c>
      <c r="BF36">
        <f ca="1">BF14</f>
        <v>0.11</v>
      </c>
      <c r="BG36" s="3" t="s">
        <v>13</v>
      </c>
      <c r="BH36">
        <v>3</v>
      </c>
      <c r="BI36" s="7">
        <v>0.05</v>
      </c>
      <c r="BJ36">
        <v>52.47842843146438</v>
      </c>
      <c r="BK36">
        <v>52.460535681833477</v>
      </c>
      <c r="BL36">
        <v>52.455232359547303</v>
      </c>
      <c r="BM36">
        <v>52.448178746663892</v>
      </c>
      <c r="BN36">
        <v>52.443992195497408</v>
      </c>
      <c r="BO36">
        <v>52.436544124060738</v>
      </c>
      <c r="BP36">
        <f t="shared" ca="1" si="103"/>
        <v>52.47842843146438</v>
      </c>
      <c r="BQ36">
        <f t="shared" ca="1" si="104"/>
        <v>52.460535681833477</v>
      </c>
      <c r="BR36">
        <f t="shared" ca="1" si="105"/>
        <v>52.455232359547303</v>
      </c>
      <c r="BS36">
        <f t="shared" ca="1" si="106"/>
        <v>2.5178854689438593E-6</v>
      </c>
      <c r="BT36">
        <f t="shared" ca="1" si="107"/>
        <v>-7.3553781295991887E-4</v>
      </c>
      <c r="BU36">
        <f t="shared" ca="1" si="108"/>
        <v>52.508910608439983</v>
      </c>
      <c r="BV36">
        <f ca="1">(BS36*中間層!$C$3+BT36)*中間層!$C$3+BU36</f>
        <v>52.460535681833427</v>
      </c>
      <c r="BW36">
        <f t="shared" si="161"/>
        <v>3</v>
      </c>
      <c r="BX36" s="3" t="s">
        <v>13</v>
      </c>
      <c r="BY36" s="2" t="s">
        <v>31</v>
      </c>
      <c r="BZ36">
        <f ca="1">BZ14</f>
        <v>0.11</v>
      </c>
      <c r="CA36" s="3" t="s">
        <v>13</v>
      </c>
      <c r="CB36">
        <v>3</v>
      </c>
      <c r="CC36" s="7">
        <v>0.05</v>
      </c>
      <c r="CD36">
        <v>52.479082569661692</v>
      </c>
      <c r="CE36">
        <v>52.457997571591079</v>
      </c>
      <c r="CF36">
        <v>52.451740819295615</v>
      </c>
      <c r="CG36">
        <v>52.44661832965695</v>
      </c>
      <c r="CH36">
        <v>52.451266355863183</v>
      </c>
      <c r="CI36">
        <v>52.445760172204992</v>
      </c>
      <c r="CJ36">
        <f t="shared" ca="1" si="109"/>
        <v>52.479082569661692</v>
      </c>
      <c r="CK36">
        <f t="shared" ca="1" si="110"/>
        <v>52.457997571591079</v>
      </c>
      <c r="CL36">
        <f t="shared" ca="1" si="111"/>
        <v>52.451740819295615</v>
      </c>
      <c r="CM36">
        <f t="shared" ca="1" si="112"/>
        <v>2.9656491550322242E-6</v>
      </c>
      <c r="CN36">
        <f t="shared" ca="1" si="113"/>
        <v>-8.6654733466673406E-4</v>
      </c>
      <c r="CO36">
        <f t="shared" ca="1" si="114"/>
        <v>52.514995813507497</v>
      </c>
      <c r="CP36">
        <f ca="1">(CM36*中間層!$C$3+CN36)*中間層!$C$3+CO36</f>
        <v>52.457997571591143</v>
      </c>
      <c r="CQ36">
        <f t="shared" si="162"/>
        <v>3</v>
      </c>
      <c r="CR36" s="3" t="s">
        <v>13</v>
      </c>
      <c r="CS36" s="2" t="s">
        <v>31</v>
      </c>
      <c r="CT36">
        <f ca="1">CT14</f>
        <v>0.11</v>
      </c>
      <c r="CU36" s="3" t="s">
        <v>13</v>
      </c>
      <c r="CV36">
        <v>3</v>
      </c>
      <c r="CW36" s="7">
        <v>0.05</v>
      </c>
      <c r="CX36">
        <v>52.462058501096955</v>
      </c>
      <c r="CY36">
        <v>52.456274867946782</v>
      </c>
      <c r="CZ36">
        <v>52.449417720910191</v>
      </c>
      <c r="DA36">
        <v>52.457432681931252</v>
      </c>
      <c r="DB36">
        <v>52.44576467773291</v>
      </c>
      <c r="DC36">
        <v>52.445371607614497</v>
      </c>
      <c r="DD36">
        <f t="shared" ca="1" si="115"/>
        <v>52.462058501096955</v>
      </c>
      <c r="DE36">
        <f t="shared" ca="1" si="116"/>
        <v>52.456274867946782</v>
      </c>
      <c r="DF36">
        <f t="shared" ca="1" si="117"/>
        <v>52.449417720910191</v>
      </c>
      <c r="DG36">
        <f t="shared" ca="1" si="118"/>
        <v>-2.1470277728622021E-7</v>
      </c>
      <c r="DH36">
        <f t="shared" ca="1" si="119"/>
        <v>-8.3467246410933168E-5</v>
      </c>
      <c r="DI36">
        <f t="shared" ca="1" si="120"/>
        <v>52.466768620360675</v>
      </c>
      <c r="DJ36">
        <f ca="1">(DG36*中間層!$C$3+DH36)*中間層!$C$3+DI36</f>
        <v>52.456274867946718</v>
      </c>
      <c r="DK36">
        <f t="shared" si="163"/>
        <v>3</v>
      </c>
      <c r="DL36" s="3" t="s">
        <v>13</v>
      </c>
      <c r="DM36" s="2" t="s">
        <v>31</v>
      </c>
      <c r="DN36">
        <f ca="1">DN14</f>
        <v>0.11</v>
      </c>
      <c r="DO36" s="3" t="s">
        <v>13</v>
      </c>
      <c r="DP36">
        <v>3</v>
      </c>
      <c r="DQ36" s="7">
        <v>0.05</v>
      </c>
      <c r="DR36">
        <v>52.461814717750912</v>
      </c>
      <c r="DS36">
        <v>52.454474021379013</v>
      </c>
      <c r="DT36">
        <v>52.448239886135383</v>
      </c>
      <c r="DU36">
        <v>52.446398956503927</v>
      </c>
      <c r="DV36">
        <v>52.457566920303137</v>
      </c>
      <c r="DW36">
        <v>52.449819359453009</v>
      </c>
      <c r="DX36">
        <f t="shared" ca="1" si="121"/>
        <v>52.461814717750912</v>
      </c>
      <c r="DY36">
        <f t="shared" ca="1" si="122"/>
        <v>52.454474021379013</v>
      </c>
      <c r="DZ36">
        <f t="shared" ca="1" si="123"/>
        <v>52.448239886135383</v>
      </c>
      <c r="EA36">
        <f t="shared" ca="1" si="124"/>
        <v>2.2131222565440112E-7</v>
      </c>
      <c r="EB36">
        <f t="shared" ca="1" si="125"/>
        <v>-1.800107612859847E-4</v>
      </c>
      <c r="EC36">
        <f t="shared" ca="1" si="126"/>
        <v>52.470261975251105</v>
      </c>
      <c r="ED36">
        <f ca="1">(EA36*中間層!$C$3+EB36)*中間層!$C$3+EC36</f>
        <v>52.454474021379049</v>
      </c>
      <c r="EE36">
        <f t="shared" si="164"/>
        <v>3</v>
      </c>
      <c r="EF36" s="3" t="s">
        <v>13</v>
      </c>
      <c r="EG36" s="2" t="s">
        <v>31</v>
      </c>
      <c r="EH36">
        <f ca="1">EH14</f>
        <v>0.11</v>
      </c>
      <c r="EI36" s="3" t="s">
        <v>13</v>
      </c>
      <c r="EJ36">
        <v>3</v>
      </c>
      <c r="EK36" s="7">
        <v>0.05</v>
      </c>
      <c r="EL36">
        <v>52.460335917185475</v>
      </c>
      <c r="EM36">
        <v>52.451836936543344</v>
      </c>
      <c r="EN36">
        <v>52.460496179931638</v>
      </c>
      <c r="EO36">
        <v>52.447322532446925</v>
      </c>
      <c r="EP36">
        <v>52.448331470688522</v>
      </c>
      <c r="EQ36">
        <v>52.456003633602215</v>
      </c>
      <c r="ER36">
        <f t="shared" ca="1" si="127"/>
        <v>52.460335917185475</v>
      </c>
      <c r="ES36">
        <f t="shared" ca="1" si="128"/>
        <v>52.451836936543344</v>
      </c>
      <c r="ET36">
        <f t="shared" ca="1" si="129"/>
        <v>52.460496179931638</v>
      </c>
      <c r="EU36">
        <f t="shared" ca="1" si="130"/>
        <v>3.4316448060872063E-6</v>
      </c>
      <c r="EV36">
        <f t="shared" ca="1" si="131"/>
        <v>-6.8472633375534994E-4</v>
      </c>
      <c r="EW36">
        <f t="shared" ca="1" si="132"/>
        <v>52.485993121858087</v>
      </c>
      <c r="EX36">
        <f ca="1">(EU36*中間層!$C$3+EV36)*中間層!$C$3+EW36</f>
        <v>52.451836936543422</v>
      </c>
      <c r="EY36">
        <f t="shared" si="165"/>
        <v>3</v>
      </c>
      <c r="EZ36" s="3" t="s">
        <v>13</v>
      </c>
      <c r="FA36" s="2" t="s">
        <v>31</v>
      </c>
      <c r="FB36">
        <f ca="1">FB14</f>
        <v>0.11</v>
      </c>
      <c r="FC36" s="3" t="s">
        <v>13</v>
      </c>
      <c r="FD36">
        <v>3</v>
      </c>
      <c r="FE36" s="7">
        <v>0.05</v>
      </c>
      <c r="FF36">
        <v>52.459281421314998</v>
      </c>
      <c r="FG36">
        <v>52.451633414885443</v>
      </c>
      <c r="FH36">
        <v>52.448511051783541</v>
      </c>
      <c r="FI36">
        <v>52.460527357556821</v>
      </c>
      <c r="FJ36">
        <v>52.453974708062901</v>
      </c>
      <c r="FK36">
        <v>52.456003633602215</v>
      </c>
      <c r="FL36">
        <f t="shared" ca="1" si="133"/>
        <v>52.459281421314998</v>
      </c>
      <c r="FM36">
        <f t="shared" ca="1" si="134"/>
        <v>52.451633414885443</v>
      </c>
      <c r="FN36">
        <f t="shared" ca="1" si="135"/>
        <v>52.448511051783541</v>
      </c>
      <c r="FO36">
        <f t="shared" ca="1" si="136"/>
        <v>9.0512866553035563E-7</v>
      </c>
      <c r="FP36">
        <f t="shared" ca="1" si="137"/>
        <v>-2.8872942842070868E-4</v>
      </c>
      <c r="FQ36">
        <f t="shared" ca="1" si="138"/>
        <v>52.471455071072249</v>
      </c>
      <c r="FR36">
        <f ca="1">(FO36*中間層!$C$3+FP36)*中間層!$C$3+FQ36</f>
        <v>52.451633414885485</v>
      </c>
      <c r="FS36">
        <f t="shared" si="166"/>
        <v>3</v>
      </c>
      <c r="FT36" s="3" t="s">
        <v>13</v>
      </c>
      <c r="FU36" s="2" t="s">
        <v>31</v>
      </c>
      <c r="FV36">
        <f ca="1">FV14</f>
        <v>0.11</v>
      </c>
      <c r="FW36" s="3" t="s">
        <v>13</v>
      </c>
      <c r="FX36">
        <v>3</v>
      </c>
      <c r="FY36" s="7">
        <v>0.05</v>
      </c>
      <c r="FZ36">
        <v>52.459875373946673</v>
      </c>
      <c r="GA36">
        <v>52.450486501270191</v>
      </c>
      <c r="GB36">
        <v>52.448783298713423</v>
      </c>
      <c r="GC36">
        <v>52.460527357556821</v>
      </c>
      <c r="GD36">
        <v>52.453974708062901</v>
      </c>
      <c r="GE36">
        <v>52.456003633602215</v>
      </c>
      <c r="GF36">
        <f t="shared" ca="1" si="139"/>
        <v>52.459875373946673</v>
      </c>
      <c r="GG36">
        <f t="shared" ca="1" si="140"/>
        <v>52.450486501270191</v>
      </c>
      <c r="GH36">
        <f t="shared" ca="1" si="141"/>
        <v>52.448783298713423</v>
      </c>
      <c r="GI36">
        <f t="shared" ca="1" si="142"/>
        <v>1.5371340239435084E-6</v>
      </c>
      <c r="GJ36">
        <f t="shared" ca="1" si="143"/>
        <v>-4.183475571210238E-4</v>
      </c>
      <c r="GK36">
        <f t="shared" ca="1" si="144"/>
        <v>52.476949916742861</v>
      </c>
      <c r="GL36">
        <f ca="1">(GI36*中間層!$C$3+GJ36)*中間層!$C$3+GK36</f>
        <v>52.450486501270191</v>
      </c>
      <c r="GM36">
        <f t="shared" si="167"/>
        <v>3</v>
      </c>
      <c r="GN36" s="3" t="s">
        <v>13</v>
      </c>
      <c r="GO36" s="2" t="s">
        <v>31</v>
      </c>
      <c r="GP36">
        <f ca="1">GP14</f>
        <v>0.11</v>
      </c>
      <c r="GQ36" s="3" t="s">
        <v>13</v>
      </c>
      <c r="GR36">
        <v>3</v>
      </c>
      <c r="GS36" s="7">
        <v>0.05</v>
      </c>
      <c r="GT36">
        <v>52.457769019539676</v>
      </c>
      <c r="GU36">
        <v>52.452200860760421</v>
      </c>
      <c r="GV36">
        <v>52.46698200469217</v>
      </c>
      <c r="GW36">
        <v>52.460527357556821</v>
      </c>
      <c r="GX36">
        <v>52.453974708062901</v>
      </c>
      <c r="GY36">
        <v>52.456003633602215</v>
      </c>
      <c r="GZ36">
        <f t="shared" ca="1" si="145"/>
        <v>52.457769019539676</v>
      </c>
      <c r="HA36">
        <f t="shared" ca="1" si="146"/>
        <v>52.452200860760421</v>
      </c>
      <c r="HB36">
        <f t="shared" ca="1" si="147"/>
        <v>52.46698200469217</v>
      </c>
      <c r="HC36">
        <f t="shared" ca="1" si="148"/>
        <v>4.0698605422003309E-6</v>
      </c>
      <c r="HD36">
        <f t="shared" ca="1" si="149"/>
        <v>-7.218422569152239E-4</v>
      </c>
      <c r="HE36">
        <f t="shared" ca="1" si="150"/>
        <v>52.483686481029899</v>
      </c>
      <c r="HF36">
        <f ca="1">(HC36*中間層!$C$3+HD36)*中間層!$C$3+HE36</f>
        <v>52.452200860760378</v>
      </c>
      <c r="HG36">
        <f t="shared" si="168"/>
        <v>3</v>
      </c>
      <c r="HH36" s="3" t="s">
        <v>13</v>
      </c>
      <c r="HI36" s="2" t="s">
        <v>31</v>
      </c>
      <c r="HJ36">
        <f ca="1">HJ14</f>
        <v>0.11</v>
      </c>
      <c r="HK36" s="3" t="s">
        <v>13</v>
      </c>
      <c r="HL36">
        <v>3</v>
      </c>
      <c r="HM36" s="7">
        <v>0.05</v>
      </c>
      <c r="HN36">
        <v>52.457969675973224</v>
      </c>
      <c r="HO36">
        <v>52.453084982268415</v>
      </c>
      <c r="HP36">
        <v>52.46698200469217</v>
      </c>
      <c r="HQ36">
        <v>52.460527357556821</v>
      </c>
      <c r="HR36">
        <v>52.453974708062901</v>
      </c>
      <c r="HS36">
        <v>52.456003633602215</v>
      </c>
      <c r="HT36">
        <f t="shared" ca="1" si="151"/>
        <v>52.457969675973224</v>
      </c>
      <c r="HU36">
        <f t="shared" ca="1" si="152"/>
        <v>52.453084982268415</v>
      </c>
      <c r="HV36">
        <f t="shared" ca="1" si="153"/>
        <v>52.46698200469217</v>
      </c>
      <c r="HW36">
        <f t="shared" ca="1" si="154"/>
        <v>3.7563432257156818E-6</v>
      </c>
      <c r="HX36">
        <f t="shared" ca="1" si="155"/>
        <v>-6.6114535795314567E-4</v>
      </c>
      <c r="HY36">
        <f t="shared" ca="1" si="156"/>
        <v>52.481636085806606</v>
      </c>
      <c r="HZ36">
        <f ca="1">(HW36*中間層!$C$3+HX36)*中間層!$C$3+HY36</f>
        <v>52.45308498226845</v>
      </c>
      <c r="IA36">
        <f t="shared" si="169"/>
        <v>3</v>
      </c>
      <c r="IB36" s="3" t="s">
        <v>13</v>
      </c>
      <c r="IC36" s="2" t="s">
        <v>31</v>
      </c>
      <c r="ID36">
        <f ca="1">ID14</f>
        <v>0.11</v>
      </c>
      <c r="IE36" s="3" t="s">
        <v>13</v>
      </c>
    </row>
    <row r="37" spans="1:239" x14ac:dyDescent="0.25">
      <c r="A37">
        <f t="shared" si="157"/>
        <v>4</v>
      </c>
      <c r="B37" s="7">
        <v>0.06</v>
      </c>
      <c r="C37">
        <v>52.957954726339665</v>
      </c>
      <c r="D37">
        <v>52.956602608080217</v>
      </c>
      <c r="E37">
        <v>52.956578078185842</v>
      </c>
      <c r="F37">
        <v>52.947053680525549</v>
      </c>
      <c r="G37">
        <v>52.939810743274933</v>
      </c>
      <c r="H37">
        <v>52.934843704152819</v>
      </c>
      <c r="I37">
        <f t="shared" ca="1" si="85"/>
        <v>52.957954726339665</v>
      </c>
      <c r="J37">
        <f t="shared" ca="1" si="86"/>
        <v>52.956602608080217</v>
      </c>
      <c r="K37">
        <f t="shared" ca="1" si="87"/>
        <v>52.956578078185842</v>
      </c>
      <c r="L37">
        <f t="shared" ca="1" si="88"/>
        <v>2.6551767301316431E-7</v>
      </c>
      <c r="M37">
        <f t="shared" ca="1" si="89"/>
        <v>-6.6870016141109542E-5</v>
      </c>
      <c r="N37">
        <f t="shared" ca="1" si="90"/>
        <v>52.960634432964206</v>
      </c>
      <c r="O37">
        <f ca="1">(L37*中間層!$C$3+M37)*中間層!$C$3+N37</f>
        <v>52.956602608080225</v>
      </c>
      <c r="P37">
        <f t="shared" si="158"/>
        <v>4</v>
      </c>
      <c r="Q37" s="3" t="s">
        <v>13</v>
      </c>
      <c r="R37" s="2" t="s">
        <v>32</v>
      </c>
      <c r="S37">
        <f ca="1">OFFSET(O33,$S$11-1,0)</f>
        <v>54.40671359831564</v>
      </c>
      <c r="T37" s="3" t="s">
        <v>13</v>
      </c>
      <c r="U37">
        <v>4</v>
      </c>
      <c r="V37" s="7">
        <v>0.06</v>
      </c>
      <c r="W37">
        <v>52.955237958626405</v>
      </c>
      <c r="X37">
        <v>52.956864907314049</v>
      </c>
      <c r="Y37">
        <v>52.950352677775918</v>
      </c>
      <c r="Z37">
        <v>52.939683619404661</v>
      </c>
      <c r="AA37">
        <v>52.939810743274933</v>
      </c>
      <c r="AB37">
        <v>52.928736897265352</v>
      </c>
      <c r="AC37">
        <f t="shared" ca="1" si="91"/>
        <v>52.955237958626405</v>
      </c>
      <c r="AD37">
        <f t="shared" ca="1" si="92"/>
        <v>52.956864907314049</v>
      </c>
      <c r="AE37">
        <f t="shared" ca="1" si="93"/>
        <v>52.950352677775918</v>
      </c>
      <c r="AF37">
        <f t="shared" ca="1" si="94"/>
        <v>-1.6278356451548462E-6</v>
      </c>
      <c r="AG37">
        <f t="shared" ca="1" si="95"/>
        <v>2.7671432052613911E-4</v>
      </c>
      <c r="AH37">
        <f t="shared" ca="1" si="96"/>
        <v>52.945471831712965</v>
      </c>
      <c r="AI37">
        <f ca="1">(AF37*中間層!$C$3+AG37)*中間層!$C$3+AH37</f>
        <v>52.956864907314028</v>
      </c>
      <c r="AJ37">
        <f t="shared" si="159"/>
        <v>4</v>
      </c>
      <c r="AK37" s="3" t="s">
        <v>13</v>
      </c>
      <c r="AL37" s="2" t="s">
        <v>32</v>
      </c>
      <c r="AM37">
        <f ca="1">OFFSET(AI33,$AM$11-1,0)</f>
        <v>54.402806559542242</v>
      </c>
      <c r="AN37">
        <v>4</v>
      </c>
      <c r="AO37" s="7">
        <v>0.06</v>
      </c>
      <c r="AP37">
        <v>52.95411998483781</v>
      </c>
      <c r="AQ37">
        <v>52.952278038533088</v>
      </c>
      <c r="AR37">
        <v>52.941415347575372</v>
      </c>
      <c r="AS37">
        <v>52.933898566068784</v>
      </c>
      <c r="AT37">
        <v>52.928767770627964</v>
      </c>
      <c r="AU37">
        <v>52.925115717351652</v>
      </c>
      <c r="AV37">
        <f t="shared" ca="1" si="97"/>
        <v>52.95411998483781</v>
      </c>
      <c r="AW37">
        <f t="shared" ca="1" si="98"/>
        <v>52.952278038533088</v>
      </c>
      <c r="AX37">
        <f t="shared" ca="1" si="99"/>
        <v>52.941415347575372</v>
      </c>
      <c r="AY37">
        <f t="shared" ca="1" si="100"/>
        <v>-1.8041489305978757E-6</v>
      </c>
      <c r="AZ37">
        <f t="shared" ca="1" si="101"/>
        <v>2.3378341349534538E-4</v>
      </c>
      <c r="BA37">
        <f t="shared" ca="1" si="102"/>
        <v>52.946941186489525</v>
      </c>
      <c r="BB37">
        <f ca="1">(AY37*中間層!$C$3+AZ37)*中間層!$C$3+BA37</f>
        <v>52.95227803853308</v>
      </c>
      <c r="BC37">
        <f t="shared" si="160"/>
        <v>4</v>
      </c>
      <c r="BD37" s="3" t="s">
        <v>13</v>
      </c>
      <c r="BE37" s="2" t="s">
        <v>32</v>
      </c>
      <c r="BF37">
        <f ca="1">OFFSET(BB33,$BF$11-1,0)</f>
        <v>54.39727964834352</v>
      </c>
      <c r="BG37" s="3" t="s">
        <v>13</v>
      </c>
      <c r="BH37">
        <v>4</v>
      </c>
      <c r="BI37" s="7">
        <v>0.06</v>
      </c>
      <c r="BJ37">
        <v>52.953495783734695</v>
      </c>
      <c r="BK37">
        <v>52.947757362128115</v>
      </c>
      <c r="BL37">
        <v>52.939275063026336</v>
      </c>
      <c r="BM37">
        <v>52.929248874874418</v>
      </c>
      <c r="BN37">
        <v>52.927000306402554</v>
      </c>
      <c r="BO37">
        <v>52.91191446493621</v>
      </c>
      <c r="BP37">
        <f t="shared" ca="1" si="103"/>
        <v>52.953495783734695</v>
      </c>
      <c r="BQ37">
        <f t="shared" ca="1" si="104"/>
        <v>52.947757362128115</v>
      </c>
      <c r="BR37">
        <f t="shared" ca="1" si="105"/>
        <v>52.939275063026336</v>
      </c>
      <c r="BS37">
        <f t="shared" ca="1" si="106"/>
        <v>-5.4877549903903858E-7</v>
      </c>
      <c r="BT37">
        <f t="shared" ca="1" si="107"/>
        <v>-3.2452107275631195E-5</v>
      </c>
      <c r="BU37">
        <f t="shared" ca="1" si="108"/>
        <v>52.956490327846112</v>
      </c>
      <c r="BV37">
        <f ca="1">(BS37*中間層!$C$3+BT37)*中間層!$C$3+BU37</f>
        <v>52.947757362128158</v>
      </c>
      <c r="BW37">
        <f t="shared" si="161"/>
        <v>4</v>
      </c>
      <c r="BX37" s="3" t="s">
        <v>13</v>
      </c>
      <c r="BY37" s="2" t="s">
        <v>32</v>
      </c>
      <c r="BZ37">
        <f ca="1">OFFSET(BV33,$BZ$11-1,0)</f>
        <v>54.39254175442619</v>
      </c>
      <c r="CA37" s="3" t="s">
        <v>13</v>
      </c>
      <c r="CB37">
        <v>4</v>
      </c>
      <c r="CC37" s="7">
        <v>0.06</v>
      </c>
      <c r="CD37">
        <v>52.952648945011376</v>
      </c>
      <c r="CE37">
        <v>52.944003313240763</v>
      </c>
      <c r="CF37">
        <v>52.934608996351926</v>
      </c>
      <c r="CG37">
        <v>52.931056431122613</v>
      </c>
      <c r="CH37">
        <v>52.930948315554559</v>
      </c>
      <c r="CI37">
        <v>52.920464826220559</v>
      </c>
      <c r="CJ37">
        <f t="shared" ca="1" si="109"/>
        <v>52.952648945011376</v>
      </c>
      <c r="CK37">
        <f t="shared" ca="1" si="110"/>
        <v>52.944003313240763</v>
      </c>
      <c r="CL37">
        <f t="shared" ca="1" si="111"/>
        <v>52.934608996351926</v>
      </c>
      <c r="CM37">
        <f t="shared" ca="1" si="112"/>
        <v>-1.4973702364477505E-7</v>
      </c>
      <c r="CN37">
        <f t="shared" ca="1" si="113"/>
        <v>-1.5045208186549531E-4</v>
      </c>
      <c r="CO37">
        <f t="shared" ca="1" si="114"/>
        <v>52.960545891663791</v>
      </c>
      <c r="CP37">
        <f ca="1">(CM37*中間層!$C$3+CN37)*中間層!$C$3+CO37</f>
        <v>52.944003313240792</v>
      </c>
      <c r="CQ37">
        <f t="shared" si="162"/>
        <v>4</v>
      </c>
      <c r="CR37" s="3" t="s">
        <v>13</v>
      </c>
      <c r="CS37" s="2" t="s">
        <v>32</v>
      </c>
      <c r="CT37">
        <f ca="1">OFFSET(CP33,$CT$11-1,0)</f>
        <v>54.386100153485771</v>
      </c>
      <c r="CU37" s="3" t="s">
        <v>13</v>
      </c>
      <c r="CV37">
        <v>4</v>
      </c>
      <c r="CW37" s="7">
        <v>0.06</v>
      </c>
      <c r="CX37">
        <v>52.950817448487584</v>
      </c>
      <c r="CY37">
        <v>52.941240829853008</v>
      </c>
      <c r="CZ37">
        <v>52.930607707623921</v>
      </c>
      <c r="DA37">
        <v>52.936473923263804</v>
      </c>
      <c r="DB37">
        <v>52.921169843708427</v>
      </c>
      <c r="DC37">
        <v>52.928189241066171</v>
      </c>
      <c r="DD37">
        <f t="shared" ca="1" si="115"/>
        <v>52.950817448487584</v>
      </c>
      <c r="DE37">
        <f t="shared" ca="1" si="116"/>
        <v>52.941240829853008</v>
      </c>
      <c r="DF37">
        <f t="shared" ca="1" si="117"/>
        <v>52.930607707623921</v>
      </c>
      <c r="DG37">
        <f t="shared" ca="1" si="118"/>
        <v>-2.1130071890002E-7</v>
      </c>
      <c r="DH37">
        <f t="shared" ca="1" si="119"/>
        <v>-1.5983726485615079E-4</v>
      </c>
      <c r="DI37">
        <f t="shared" ca="1" si="120"/>
        <v>52.959337563527676</v>
      </c>
      <c r="DJ37">
        <f ca="1">(DG37*中間層!$C$3+DH37)*中間層!$C$3+DI37</f>
        <v>52.941240829853058</v>
      </c>
      <c r="DK37">
        <f t="shared" si="163"/>
        <v>4</v>
      </c>
      <c r="DL37" s="3" t="s">
        <v>13</v>
      </c>
      <c r="DM37" s="2" t="s">
        <v>32</v>
      </c>
      <c r="DN37">
        <f ca="1">OFFSET(DJ33,$DN$11-1,0)</f>
        <v>54.377626534533384</v>
      </c>
      <c r="DO37" s="3" t="s">
        <v>13</v>
      </c>
      <c r="DP37">
        <v>4</v>
      </c>
      <c r="DQ37" s="7">
        <v>0.06</v>
      </c>
      <c r="DR37">
        <v>52.949685655037889</v>
      </c>
      <c r="DS37">
        <v>52.938728636454016</v>
      </c>
      <c r="DT37">
        <v>52.9325799994268</v>
      </c>
      <c r="DU37">
        <v>52.922284278995228</v>
      </c>
      <c r="DV37">
        <v>52.937037722649926</v>
      </c>
      <c r="DW37">
        <v>52.93181376434007</v>
      </c>
      <c r="DX37">
        <f t="shared" ca="1" si="121"/>
        <v>52.949685655037889</v>
      </c>
      <c r="DY37">
        <f t="shared" ca="1" si="122"/>
        <v>52.938728636454016</v>
      </c>
      <c r="DZ37">
        <f t="shared" ca="1" si="123"/>
        <v>52.9325799994268</v>
      </c>
      <c r="EA37">
        <f t="shared" ca="1" si="124"/>
        <v>9.6167631133175737E-7</v>
      </c>
      <c r="EB37">
        <f t="shared" ca="1" si="125"/>
        <v>-3.6339181837718114E-4</v>
      </c>
      <c r="EC37">
        <f t="shared" ca="1" si="126"/>
        <v>52.965451055178434</v>
      </c>
      <c r="ED37">
        <f ca="1">(EA37*中間層!$C$3+EB37)*中間層!$C$3+EC37</f>
        <v>52.93872863645403</v>
      </c>
      <c r="EE37">
        <f t="shared" si="164"/>
        <v>4</v>
      </c>
      <c r="EF37" s="3" t="s">
        <v>13</v>
      </c>
      <c r="EG37" s="2" t="s">
        <v>32</v>
      </c>
      <c r="EH37">
        <f ca="1">OFFSET(ED33,$EH$11-1,0)</f>
        <v>54.371329714646997</v>
      </c>
      <c r="EI37" s="3" t="s">
        <v>13</v>
      </c>
      <c r="EJ37">
        <v>4</v>
      </c>
      <c r="EK37" s="7">
        <v>0.06</v>
      </c>
      <c r="EL37">
        <v>52.947903897332743</v>
      </c>
      <c r="EM37">
        <v>52.935346267674447</v>
      </c>
      <c r="EN37">
        <v>52.940520697673854</v>
      </c>
      <c r="EO37">
        <v>52.923370690525516</v>
      </c>
      <c r="EP37">
        <v>52.933213577867463</v>
      </c>
      <c r="EQ37">
        <v>52.940837100755274</v>
      </c>
      <c r="ER37">
        <f t="shared" ca="1" si="127"/>
        <v>52.947903897332743</v>
      </c>
      <c r="ES37">
        <f t="shared" ca="1" si="128"/>
        <v>52.935346267674447</v>
      </c>
      <c r="ET37">
        <f t="shared" ca="1" si="129"/>
        <v>52.940520697673854</v>
      </c>
      <c r="EU37">
        <f t="shared" ca="1" si="130"/>
        <v>3.5464119315402057E-6</v>
      </c>
      <c r="EV37">
        <f t="shared" ca="1" si="131"/>
        <v>-7.831143828970254E-4</v>
      </c>
      <c r="EW37">
        <f t="shared" ca="1" si="132"/>
        <v>52.978193586648736</v>
      </c>
      <c r="EX37">
        <f ca="1">(EU37*中間層!$C$3+EV37)*中間層!$C$3+EW37</f>
        <v>52.935346267674433</v>
      </c>
      <c r="EY37">
        <f t="shared" si="165"/>
        <v>4</v>
      </c>
      <c r="EZ37" s="3" t="s">
        <v>13</v>
      </c>
      <c r="FA37" s="2" t="s">
        <v>32</v>
      </c>
      <c r="FB37">
        <f ca="1">OFFSET(EX33,$FB$11-1,0)</f>
        <v>54.372319898870799</v>
      </c>
      <c r="FC37" s="3" t="s">
        <v>13</v>
      </c>
      <c r="FD37">
        <v>4</v>
      </c>
      <c r="FE37" s="7">
        <v>0.06</v>
      </c>
      <c r="FF37">
        <v>52.94619509496858</v>
      </c>
      <c r="FG37">
        <v>52.933961007846023</v>
      </c>
      <c r="FH37">
        <v>52.925523956815049</v>
      </c>
      <c r="FI37">
        <v>52.940877564657846</v>
      </c>
      <c r="FJ37">
        <v>52.938283237898304</v>
      </c>
      <c r="FK37">
        <v>52.940837100755274</v>
      </c>
      <c r="FL37">
        <f t="shared" ca="1" si="133"/>
        <v>52.94619509496858</v>
      </c>
      <c r="FM37">
        <f t="shared" ca="1" si="134"/>
        <v>52.933961007846023</v>
      </c>
      <c r="FN37">
        <f t="shared" ca="1" si="135"/>
        <v>52.925523956815049</v>
      </c>
      <c r="FO37">
        <f t="shared" ca="1" si="136"/>
        <v>7.5940721831830155E-7</v>
      </c>
      <c r="FP37">
        <f t="shared" ca="1" si="137"/>
        <v>-3.5859282519865574E-4</v>
      </c>
      <c r="FQ37">
        <f t="shared" ca="1" si="138"/>
        <v>52.962226218182742</v>
      </c>
      <c r="FR37">
        <f ca="1">(FO37*中間層!$C$3+FP37)*中間層!$C$3+FQ37</f>
        <v>52.933961007846058</v>
      </c>
      <c r="FS37">
        <f t="shared" si="166"/>
        <v>4</v>
      </c>
      <c r="FT37" s="3" t="s">
        <v>13</v>
      </c>
      <c r="FU37" s="2" t="s">
        <v>32</v>
      </c>
      <c r="FV37">
        <f ca="1">OFFSET(FR33,$FV$11-1,0)</f>
        <v>54.364657613408291</v>
      </c>
      <c r="FW37" s="3" t="s">
        <v>13</v>
      </c>
      <c r="FX37">
        <v>4</v>
      </c>
      <c r="FY37" s="7">
        <v>0.06</v>
      </c>
      <c r="FZ37">
        <v>52.946116637979173</v>
      </c>
      <c r="GA37">
        <v>52.935109456227337</v>
      </c>
      <c r="GB37">
        <v>52.926233765717242</v>
      </c>
      <c r="GC37">
        <v>52.940877564657846</v>
      </c>
      <c r="GD37">
        <v>52.938283237898304</v>
      </c>
      <c r="GE37">
        <v>52.940837100755274</v>
      </c>
      <c r="GF37">
        <f t="shared" ca="1" si="139"/>
        <v>52.946116637979173</v>
      </c>
      <c r="GG37">
        <f t="shared" ca="1" si="140"/>
        <v>52.935109456227337</v>
      </c>
      <c r="GH37">
        <f t="shared" ca="1" si="141"/>
        <v>52.926233765717242</v>
      </c>
      <c r="GI37">
        <f t="shared" ca="1" si="142"/>
        <v>4.2629824834875761E-7</v>
      </c>
      <c r="GJ37">
        <f t="shared" ca="1" si="143"/>
        <v>-2.8408837228894869E-4</v>
      </c>
      <c r="GK37">
        <f t="shared" ca="1" si="144"/>
        <v>52.959255310972779</v>
      </c>
      <c r="GL37">
        <f ca="1">(GI37*中間層!$C$3+GJ37)*中間層!$C$3+GK37</f>
        <v>52.935109456227373</v>
      </c>
      <c r="GM37">
        <f t="shared" si="167"/>
        <v>4</v>
      </c>
      <c r="GN37" s="3" t="s">
        <v>13</v>
      </c>
      <c r="GO37" s="2" t="s">
        <v>32</v>
      </c>
      <c r="GP37">
        <f ca="1">OFFSET(GL33,$GP$11-1,0)</f>
        <v>54.363033260718232</v>
      </c>
      <c r="GQ37" s="3" t="s">
        <v>13</v>
      </c>
      <c r="GR37">
        <v>4</v>
      </c>
      <c r="GS37" s="7">
        <v>0.06</v>
      </c>
      <c r="GT37">
        <v>52.94349538529093</v>
      </c>
      <c r="GU37">
        <v>52.930710029692918</v>
      </c>
      <c r="GV37">
        <v>52.949651070393564</v>
      </c>
      <c r="GW37">
        <v>52.940877564657846</v>
      </c>
      <c r="GX37">
        <v>52.938283237898304</v>
      </c>
      <c r="GY37">
        <v>52.940837100755274</v>
      </c>
      <c r="GZ37">
        <f t="shared" ca="1" si="145"/>
        <v>52.94349538529093</v>
      </c>
      <c r="HA37">
        <f t="shared" ca="1" si="146"/>
        <v>52.930710029692918</v>
      </c>
      <c r="HB37">
        <f t="shared" ca="1" si="147"/>
        <v>52.949651070393564</v>
      </c>
      <c r="HC37">
        <f t="shared" ca="1" si="148"/>
        <v>6.3452792597327058E-6</v>
      </c>
      <c r="HD37">
        <f t="shared" ca="1" si="149"/>
        <v>-1.2074990009200092E-3</v>
      </c>
      <c r="HE37">
        <f t="shared" ca="1" si="150"/>
        <v>52.98800713718763</v>
      </c>
      <c r="HF37">
        <f ca="1">(HC37*中間層!$C$3+HD37)*中間層!$C$3+HE37</f>
        <v>52.930710029692953</v>
      </c>
      <c r="HG37">
        <f t="shared" si="168"/>
        <v>4</v>
      </c>
      <c r="HH37" s="3" t="s">
        <v>13</v>
      </c>
      <c r="HI37" s="2" t="s">
        <v>32</v>
      </c>
      <c r="HJ37">
        <f ca="1">OFFSET(HF33,$HJ$11-1,0)</f>
        <v>54.347453783899844</v>
      </c>
      <c r="HK37" s="3" t="s">
        <v>13</v>
      </c>
      <c r="HL37">
        <v>4</v>
      </c>
      <c r="HM37" s="7">
        <v>0.06</v>
      </c>
      <c r="HN37">
        <v>52.947003549675877</v>
      </c>
      <c r="HO37">
        <v>52.932920041389877</v>
      </c>
      <c r="HP37">
        <v>52.949651070393564</v>
      </c>
      <c r="HQ37">
        <v>52.940877564657846</v>
      </c>
      <c r="HR37">
        <v>52.938283237898304</v>
      </c>
      <c r="HS37">
        <v>52.940837100755274</v>
      </c>
      <c r="HT37">
        <f t="shared" ca="1" si="151"/>
        <v>52.947003549675877</v>
      </c>
      <c r="HU37">
        <f t="shared" ca="1" si="152"/>
        <v>52.932920041389877</v>
      </c>
      <c r="HV37">
        <f t="shared" ca="1" si="153"/>
        <v>52.949651070393564</v>
      </c>
      <c r="HW37">
        <f t="shared" ca="1" si="154"/>
        <v>6.1629074579359436E-6</v>
      </c>
      <c r="HX37">
        <f t="shared" ca="1" si="155"/>
        <v>-1.2061062844105663E-3</v>
      </c>
      <c r="HY37">
        <f t="shared" ca="1" si="156"/>
        <v>52.991901595251534</v>
      </c>
      <c r="HZ37">
        <f ca="1">(HW37*中間層!$C$3+HX37)*中間層!$C$3+HY37</f>
        <v>52.932920041389835</v>
      </c>
      <c r="IA37">
        <f t="shared" si="169"/>
        <v>4</v>
      </c>
      <c r="IB37" s="3" t="s">
        <v>13</v>
      </c>
      <c r="IC37" s="2" t="s">
        <v>32</v>
      </c>
      <c r="ID37">
        <f ca="1">OFFSET(HZ33,$ID$11-1,0)</f>
        <v>54.354120209374322</v>
      </c>
      <c r="IE37" s="3" t="s">
        <v>13</v>
      </c>
    </row>
    <row r="38" spans="1:239" x14ac:dyDescent="0.25">
      <c r="A38">
        <f t="shared" si="157"/>
        <v>5</v>
      </c>
      <c r="B38" s="7">
        <v>7.0000000000000007E-2</v>
      </c>
      <c r="C38">
        <v>53.4423578410766</v>
      </c>
      <c r="D38">
        <v>53.44049795783782</v>
      </c>
      <c r="E38">
        <v>53.436350356361011</v>
      </c>
      <c r="F38">
        <v>53.432019768822897</v>
      </c>
      <c r="G38">
        <v>53.424014328733428</v>
      </c>
      <c r="H38">
        <v>53.414521942073122</v>
      </c>
      <c r="I38">
        <f t="shared" ca="1" si="85"/>
        <v>53.4423578410766</v>
      </c>
      <c r="J38">
        <f t="shared" ca="1" si="86"/>
        <v>53.44049795783782</v>
      </c>
      <c r="K38">
        <f t="shared" ca="1" si="87"/>
        <v>53.436350356361011</v>
      </c>
      <c r="L38">
        <f t="shared" ca="1" si="88"/>
        <v>-4.5754364760796309E-7</v>
      </c>
      <c r="M38">
        <f t="shared" ca="1" si="89"/>
        <v>3.1433882365305979E-5</v>
      </c>
      <c r="N38">
        <f t="shared" ca="1" si="90"/>
        <v>53.441930006077378</v>
      </c>
      <c r="O38">
        <f ca="1">(L38*中間層!$C$3+M38)*中間層!$C$3+N38</f>
        <v>53.440497957837827</v>
      </c>
      <c r="P38">
        <f t="shared" si="158"/>
        <v>5</v>
      </c>
      <c r="Q38" s="3" t="s">
        <v>13</v>
      </c>
      <c r="R38" s="2" t="s">
        <v>33</v>
      </c>
      <c r="S38">
        <f ca="1">OFFSET(O33,$S$11,0)</f>
        <v>54.882951006904996</v>
      </c>
      <c r="T38" s="3" t="s">
        <v>13</v>
      </c>
      <c r="U38">
        <v>5</v>
      </c>
      <c r="V38" s="7">
        <v>7.0000000000000007E-2</v>
      </c>
      <c r="W38">
        <v>53.439923444195806</v>
      </c>
      <c r="X38">
        <v>53.437833246885603</v>
      </c>
      <c r="Y38">
        <v>53.433850218451951</v>
      </c>
      <c r="Z38">
        <v>53.424315746353685</v>
      </c>
      <c r="AA38">
        <v>53.424014328733428</v>
      </c>
      <c r="AB38">
        <v>53.405148365416544</v>
      </c>
      <c r="AC38">
        <f t="shared" ca="1" si="91"/>
        <v>53.439923444195806</v>
      </c>
      <c r="AD38">
        <f t="shared" ca="1" si="92"/>
        <v>53.437833246885603</v>
      </c>
      <c r="AE38">
        <f t="shared" ca="1" si="93"/>
        <v>53.433850218451951</v>
      </c>
      <c r="AF38">
        <f t="shared" ca="1" si="94"/>
        <v>-3.7856622469007562E-7</v>
      </c>
      <c r="AG38">
        <f t="shared" ca="1" si="95"/>
        <v>1.4980987499413345E-5</v>
      </c>
      <c r="AH38">
        <f t="shared" ca="1" si="96"/>
        <v>53.440120810382545</v>
      </c>
      <c r="AI38">
        <f ca="1">(AF38*中間層!$C$3+AG38)*中間層!$C$3+AH38</f>
        <v>53.437833246885589</v>
      </c>
      <c r="AJ38">
        <f t="shared" si="159"/>
        <v>5</v>
      </c>
      <c r="AK38" s="3" t="s">
        <v>13</v>
      </c>
      <c r="AL38" s="2" t="s">
        <v>33</v>
      </c>
      <c r="AM38">
        <f ca="1">OFFSET(AI33,$AM$11,0)</f>
        <v>54.878139579416484</v>
      </c>
      <c r="AN38">
        <v>5</v>
      </c>
      <c r="AO38" s="7">
        <v>7.0000000000000007E-2</v>
      </c>
      <c r="AP38">
        <v>53.437352773552277</v>
      </c>
      <c r="AQ38">
        <v>53.436313794727191</v>
      </c>
      <c r="AR38">
        <v>53.42658651493106</v>
      </c>
      <c r="AS38">
        <v>53.412814785894199</v>
      </c>
      <c r="AT38">
        <v>53.405067646360216</v>
      </c>
      <c r="AU38">
        <v>53.405879380159938</v>
      </c>
      <c r="AV38">
        <f t="shared" ca="1" si="97"/>
        <v>53.437352773552277</v>
      </c>
      <c r="AW38">
        <f t="shared" ca="1" si="98"/>
        <v>53.436313794727191</v>
      </c>
      <c r="AX38">
        <f t="shared" ca="1" si="99"/>
        <v>53.42658651493106</v>
      </c>
      <c r="AY38">
        <f t="shared" ca="1" si="100"/>
        <v>-1.7376601942105482E-6</v>
      </c>
      <c r="AZ38">
        <f t="shared" ca="1" si="101"/>
        <v>2.3986945262961966E-4</v>
      </c>
      <c r="BA38">
        <f t="shared" ca="1" si="102"/>
        <v>53.429703451406297</v>
      </c>
      <c r="BB38">
        <f ca="1">(AY38*中間層!$C$3+AZ38)*中間層!$C$3+BA38</f>
        <v>53.436313794727155</v>
      </c>
      <c r="BC38">
        <f t="shared" si="160"/>
        <v>5</v>
      </c>
      <c r="BD38" s="3" t="s">
        <v>13</v>
      </c>
      <c r="BE38" s="2" t="s">
        <v>33</v>
      </c>
      <c r="BF38">
        <f ca="1">OFFSET(BB33,$BF$11,0)</f>
        <v>54.871702143943693</v>
      </c>
      <c r="BG38" s="3" t="s">
        <v>13</v>
      </c>
      <c r="BH38">
        <v>5</v>
      </c>
      <c r="BI38" s="7">
        <v>7.0000000000000007E-2</v>
      </c>
      <c r="BJ38">
        <v>53.436167833730792</v>
      </c>
      <c r="BK38">
        <v>53.433423057559139</v>
      </c>
      <c r="BL38">
        <v>53.420432175876222</v>
      </c>
      <c r="BM38">
        <v>53.406560990394738</v>
      </c>
      <c r="BN38">
        <v>53.408982701111995</v>
      </c>
      <c r="BO38">
        <v>53.383465684637081</v>
      </c>
      <c r="BP38">
        <f t="shared" ca="1" si="103"/>
        <v>53.436167833730792</v>
      </c>
      <c r="BQ38">
        <f t="shared" ca="1" si="104"/>
        <v>53.433423057559139</v>
      </c>
      <c r="BR38">
        <f t="shared" ca="1" si="105"/>
        <v>53.420432175876222</v>
      </c>
      <c r="BS38">
        <f t="shared" ca="1" si="106"/>
        <v>-2.049221102251977E-6</v>
      </c>
      <c r="BT38">
        <f t="shared" ca="1" si="107"/>
        <v>2.5248764190486381E-4</v>
      </c>
      <c r="BU38">
        <f t="shared" ca="1" si="108"/>
        <v>53.428666504391224</v>
      </c>
      <c r="BV38">
        <f ca="1">(BS38*中間層!$C$3+BT38)*中間層!$C$3+BU38</f>
        <v>53.433423057559189</v>
      </c>
      <c r="BW38">
        <f t="shared" si="161"/>
        <v>5</v>
      </c>
      <c r="BX38" s="3" t="s">
        <v>13</v>
      </c>
      <c r="BY38" s="2" t="s">
        <v>33</v>
      </c>
      <c r="BZ38">
        <f ca="1">OFFSET(BV33,$BZ$11,0)</f>
        <v>54.866545567216534</v>
      </c>
      <c r="CA38" s="3" t="s">
        <v>13</v>
      </c>
      <c r="CB38">
        <v>5</v>
      </c>
      <c r="CC38" s="7">
        <v>7.0000000000000007E-2</v>
      </c>
      <c r="CD38">
        <v>53.43464206179506</v>
      </c>
      <c r="CE38">
        <v>53.429497559695356</v>
      </c>
      <c r="CF38">
        <v>53.414270958828276</v>
      </c>
      <c r="CG38">
        <v>53.414533553620899</v>
      </c>
      <c r="CH38">
        <v>53.404296697544339</v>
      </c>
      <c r="CI38">
        <v>53.391522668203905</v>
      </c>
      <c r="CJ38">
        <f t="shared" ca="1" si="109"/>
        <v>53.43464206179506</v>
      </c>
      <c r="CK38">
        <f t="shared" ca="1" si="110"/>
        <v>53.429497559695356</v>
      </c>
      <c r="CL38">
        <f t="shared" ca="1" si="111"/>
        <v>53.414270958828276</v>
      </c>
      <c r="CM38">
        <f t="shared" ca="1" si="112"/>
        <v>-2.0164197534759294E-6</v>
      </c>
      <c r="CN38">
        <f t="shared" ca="1" si="113"/>
        <v>1.9957292102724012E-4</v>
      </c>
      <c r="CO38">
        <f t="shared" ca="1" si="114"/>
        <v>53.429704465127408</v>
      </c>
      <c r="CP38">
        <f ca="1">(CM38*中間層!$C$3+CN38)*中間層!$C$3+CO38</f>
        <v>53.429497559695371</v>
      </c>
      <c r="CQ38">
        <f t="shared" si="162"/>
        <v>5</v>
      </c>
      <c r="CR38" s="3" t="s">
        <v>13</v>
      </c>
      <c r="CS38" s="2" t="s">
        <v>33</v>
      </c>
      <c r="CT38">
        <f ca="1">OFFSET(CP33,$CT$11,0)</f>
        <v>54.860161268080205</v>
      </c>
      <c r="CU38" s="3" t="s">
        <v>13</v>
      </c>
      <c r="CV38">
        <v>5</v>
      </c>
      <c r="CW38" s="7">
        <v>7.0000000000000007E-2</v>
      </c>
      <c r="CX38">
        <v>53.435798942809342</v>
      </c>
      <c r="CY38">
        <v>53.423683112733137</v>
      </c>
      <c r="CZ38">
        <v>53.408608095846787</v>
      </c>
      <c r="DA38">
        <v>53.407098273053052</v>
      </c>
      <c r="DB38">
        <v>53.393501517326975</v>
      </c>
      <c r="DC38">
        <v>53.409354125784112</v>
      </c>
      <c r="DD38">
        <f t="shared" ca="1" si="115"/>
        <v>53.435798942809342</v>
      </c>
      <c r="DE38">
        <f t="shared" ca="1" si="116"/>
        <v>53.423683112733137</v>
      </c>
      <c r="DF38">
        <f t="shared" ca="1" si="117"/>
        <v>53.408608095846787</v>
      </c>
      <c r="DG38">
        <f t="shared" ca="1" si="118"/>
        <v>-5.9183736202794531E-7</v>
      </c>
      <c r="DH38">
        <f t="shared" ca="1" si="119"/>
        <v>-1.5354099721974978E-4</v>
      </c>
      <c r="DI38">
        <f t="shared" ca="1" si="120"/>
        <v>53.444955586075451</v>
      </c>
      <c r="DJ38">
        <f ca="1">(DG38*中間層!$C$3+DH38)*中間層!$C$3+DI38</f>
        <v>53.423683112733194</v>
      </c>
      <c r="DK38">
        <f t="shared" si="163"/>
        <v>5</v>
      </c>
      <c r="DL38" s="3" t="s">
        <v>13</v>
      </c>
      <c r="DM38" s="2" t="s">
        <v>33</v>
      </c>
      <c r="DN38">
        <f ca="1">OFFSET(DJ33,$DN$11,0)</f>
        <v>54.849767586188271</v>
      </c>
      <c r="DO38" s="3" t="s">
        <v>13</v>
      </c>
      <c r="DP38">
        <v>5</v>
      </c>
      <c r="DQ38" s="7">
        <v>7.0000000000000007E-2</v>
      </c>
      <c r="DR38">
        <v>53.435024959750109</v>
      </c>
      <c r="DS38">
        <v>53.420113856966196</v>
      </c>
      <c r="DT38">
        <v>53.415691627998136</v>
      </c>
      <c r="DU38">
        <v>53.395234877893984</v>
      </c>
      <c r="DV38">
        <v>53.407751991556836</v>
      </c>
      <c r="DW38">
        <v>53.410980007364046</v>
      </c>
      <c r="DX38">
        <f t="shared" ca="1" si="121"/>
        <v>53.435024959750109</v>
      </c>
      <c r="DY38">
        <f t="shared" ca="1" si="122"/>
        <v>53.420113856966196</v>
      </c>
      <c r="DZ38">
        <f t="shared" ca="1" si="123"/>
        <v>53.415691627998136</v>
      </c>
      <c r="EA38">
        <f t="shared" ca="1" si="124"/>
        <v>2.097774763169582E-6</v>
      </c>
      <c r="EB38">
        <f t="shared" ca="1" si="125"/>
        <v>-6.1288827015381741E-4</v>
      </c>
      <c r="EC38">
        <f t="shared" ca="1" si="126"/>
        <v>53.460424936349838</v>
      </c>
      <c r="ED38">
        <f ca="1">(EA38*中間層!$C$3+EB38)*中間層!$C$3+EC38</f>
        <v>53.420113856966154</v>
      </c>
      <c r="EE38">
        <f t="shared" si="164"/>
        <v>5</v>
      </c>
      <c r="EF38" s="3" t="s">
        <v>13</v>
      </c>
      <c r="EG38" s="2" t="s">
        <v>33</v>
      </c>
      <c r="EH38">
        <f ca="1">OFFSET(ED33,$EH$11,0)</f>
        <v>54.841728947378414</v>
      </c>
      <c r="EI38" s="3" t="s">
        <v>13</v>
      </c>
      <c r="EJ38">
        <v>5</v>
      </c>
      <c r="EK38" s="7">
        <v>7.0000000000000007E-2</v>
      </c>
      <c r="EL38">
        <v>53.433709577942167</v>
      </c>
      <c r="EM38">
        <v>53.416143989633625</v>
      </c>
      <c r="EN38">
        <v>53.41175399443518</v>
      </c>
      <c r="EO38">
        <v>53.39633884197908</v>
      </c>
      <c r="EP38">
        <v>53.417217252976918</v>
      </c>
      <c r="EQ38">
        <v>53.42288426158823</v>
      </c>
      <c r="ER38">
        <f t="shared" ca="1" si="127"/>
        <v>53.433709577942167</v>
      </c>
      <c r="ES38">
        <f t="shared" ca="1" si="128"/>
        <v>53.416143989633625</v>
      </c>
      <c r="ET38">
        <f t="shared" ca="1" si="129"/>
        <v>53.41175399443518</v>
      </c>
      <c r="EU38">
        <f t="shared" ca="1" si="130"/>
        <v>2.6351186220181261E-6</v>
      </c>
      <c r="EV38">
        <f t="shared" ca="1" si="131"/>
        <v>-7.465795594738012E-4</v>
      </c>
      <c r="EW38">
        <f t="shared" ca="1" si="132"/>
        <v>53.464450759360759</v>
      </c>
      <c r="EX38">
        <f ca="1">(EU38*中間層!$C$3+EV38)*中間層!$C$3+EW38</f>
        <v>53.416143989633561</v>
      </c>
      <c r="EY38">
        <f t="shared" si="165"/>
        <v>5</v>
      </c>
      <c r="EZ38" s="3" t="s">
        <v>13</v>
      </c>
      <c r="FA38" s="2" t="s">
        <v>33</v>
      </c>
      <c r="FB38">
        <f ca="1">OFFSET(EX33,$FB$11,0)</f>
        <v>54.846887108218773</v>
      </c>
      <c r="FC38" s="3" t="s">
        <v>13</v>
      </c>
      <c r="FD38">
        <v>5</v>
      </c>
      <c r="FE38" s="7">
        <v>7.0000000000000007E-2</v>
      </c>
      <c r="FF38">
        <v>53.432366147320089</v>
      </c>
      <c r="FG38">
        <v>53.41316675216973</v>
      </c>
      <c r="FH38">
        <v>53.399781231289495</v>
      </c>
      <c r="FI38">
        <v>53.412896463518976</v>
      </c>
      <c r="FJ38">
        <v>53.419975013140402</v>
      </c>
      <c r="FK38">
        <v>53.42288426158823</v>
      </c>
      <c r="FL38">
        <f t="shared" ca="1" si="133"/>
        <v>53.432366147320089</v>
      </c>
      <c r="FM38">
        <f t="shared" ca="1" si="134"/>
        <v>53.41316675216973</v>
      </c>
      <c r="FN38">
        <f t="shared" ca="1" si="135"/>
        <v>53.399781231289495</v>
      </c>
      <c r="FO38">
        <f t="shared" ca="1" si="136"/>
        <v>1.1627748540267931E-6</v>
      </c>
      <c r="FP38">
        <f t="shared" ca="1" si="137"/>
        <v>-5.5840413111091897E-4</v>
      </c>
      <c r="FQ38">
        <f t="shared" ca="1" si="138"/>
        <v>53.457379416740594</v>
      </c>
      <c r="FR38">
        <f ca="1">(FO38*中間層!$C$3+FP38)*中間層!$C$3+FQ38</f>
        <v>53.413166752169772</v>
      </c>
      <c r="FS38">
        <f t="shared" si="166"/>
        <v>5</v>
      </c>
      <c r="FT38" s="3" t="s">
        <v>13</v>
      </c>
      <c r="FU38" s="2" t="s">
        <v>33</v>
      </c>
      <c r="FV38">
        <f ca="1">OFFSET(FR33,$FV$11,0)</f>
        <v>54.836642239147963</v>
      </c>
      <c r="FW38" s="3" t="s">
        <v>13</v>
      </c>
      <c r="FX38">
        <v>5</v>
      </c>
      <c r="FY38" s="7">
        <v>7.0000000000000007E-2</v>
      </c>
      <c r="FZ38">
        <v>53.430921321469469</v>
      </c>
      <c r="GA38">
        <v>53.418109856371615</v>
      </c>
      <c r="GB38">
        <v>53.40090039537337</v>
      </c>
      <c r="GC38">
        <v>53.412896463518976</v>
      </c>
      <c r="GD38">
        <v>53.419975013140402</v>
      </c>
      <c r="GE38">
        <v>53.42288426158823</v>
      </c>
      <c r="GF38">
        <f t="shared" ca="1" si="139"/>
        <v>53.430921321469469</v>
      </c>
      <c r="GG38">
        <f t="shared" ca="1" si="140"/>
        <v>53.418109856371615</v>
      </c>
      <c r="GH38">
        <f t="shared" ca="1" si="141"/>
        <v>53.40090039537337</v>
      </c>
      <c r="GI38">
        <f t="shared" ca="1" si="142"/>
        <v>-8.7959918007618395E-7</v>
      </c>
      <c r="GJ38">
        <f t="shared" ca="1" si="143"/>
        <v>-1.2428942494537408E-4</v>
      </c>
      <c r="GK38">
        <f t="shared" ca="1" si="144"/>
        <v>53.43933479066694</v>
      </c>
      <c r="GL38">
        <f ca="1">(GI38*中間層!$C$3+GJ38)*中間層!$C$3+GK38</f>
        <v>53.418109856371643</v>
      </c>
      <c r="GM38">
        <f t="shared" si="167"/>
        <v>5</v>
      </c>
      <c r="GN38" s="3" t="s">
        <v>13</v>
      </c>
      <c r="GO38" s="2" t="s">
        <v>33</v>
      </c>
      <c r="GP38">
        <f ca="1">OFFSET(GL33,$GP$11,0)</f>
        <v>54.826469493876651</v>
      </c>
      <c r="GQ38" s="3" t="s">
        <v>13</v>
      </c>
      <c r="GR38">
        <v>5</v>
      </c>
      <c r="GS38" s="7">
        <v>7.0000000000000007E-2</v>
      </c>
      <c r="GT38">
        <v>53.427004531836651</v>
      </c>
      <c r="GU38">
        <v>53.406747840446869</v>
      </c>
      <c r="GV38">
        <v>53.423677398769598</v>
      </c>
      <c r="GW38">
        <v>53.412896463518976</v>
      </c>
      <c r="GX38">
        <v>53.419975013140402</v>
      </c>
      <c r="GY38">
        <v>53.42288426158823</v>
      </c>
      <c r="GZ38">
        <f t="shared" ca="1" si="145"/>
        <v>53.427004531836651</v>
      </c>
      <c r="HA38">
        <f t="shared" ca="1" si="146"/>
        <v>53.406747840446869</v>
      </c>
      <c r="HB38">
        <f t="shared" ca="1" si="147"/>
        <v>53.423677398769598</v>
      </c>
      <c r="HC38">
        <f t="shared" ca="1" si="148"/>
        <v>7.4372499425026038E-6</v>
      </c>
      <c r="HD38">
        <f t="shared" ca="1" si="149"/>
        <v>-1.5207213191710169E-3</v>
      </c>
      <c r="HE38">
        <f t="shared" ca="1" si="150"/>
        <v>53.484447472938953</v>
      </c>
      <c r="HF38">
        <f ca="1">(HC38*中間層!$C$3+HD38)*中間層!$C$3+HE38</f>
        <v>53.406747840446876</v>
      </c>
      <c r="HG38">
        <f t="shared" si="168"/>
        <v>5</v>
      </c>
      <c r="HH38" s="3" t="s">
        <v>13</v>
      </c>
      <c r="HI38" s="2" t="s">
        <v>33</v>
      </c>
      <c r="HJ38">
        <f ca="1">OFFSET(HF33,$HJ$11,0)</f>
        <v>54.812234057321923</v>
      </c>
      <c r="HK38" s="3" t="s">
        <v>13</v>
      </c>
      <c r="HL38">
        <v>5</v>
      </c>
      <c r="HM38" s="7">
        <v>7.0000000000000007E-2</v>
      </c>
      <c r="HN38">
        <v>53.435735041904138</v>
      </c>
      <c r="HO38">
        <v>53.410086642300584</v>
      </c>
      <c r="HP38">
        <v>53.423677398769598</v>
      </c>
      <c r="HQ38">
        <v>53.412896463518976</v>
      </c>
      <c r="HR38">
        <v>53.419975013140402</v>
      </c>
      <c r="HS38">
        <v>53.42288426158823</v>
      </c>
      <c r="HT38">
        <f t="shared" ca="1" si="151"/>
        <v>53.435735041904138</v>
      </c>
      <c r="HU38">
        <f t="shared" ca="1" si="152"/>
        <v>53.410086642300584</v>
      </c>
      <c r="HV38">
        <f t="shared" ca="1" si="153"/>
        <v>53.423677398769598</v>
      </c>
      <c r="HW38">
        <f t="shared" ca="1" si="154"/>
        <v>7.8478312145125536E-6</v>
      </c>
      <c r="HX38">
        <f t="shared" ca="1" si="155"/>
        <v>-1.690142674248136E-3</v>
      </c>
      <c r="HY38">
        <f t="shared" ca="1" si="156"/>
        <v>53.500622597580254</v>
      </c>
      <c r="HZ38">
        <f ca="1">(HW38*中間層!$C$3+HX38)*中間層!$C$3+HY38</f>
        <v>53.410086642300563</v>
      </c>
      <c r="IA38">
        <f t="shared" si="169"/>
        <v>5</v>
      </c>
      <c r="IB38" s="3" t="s">
        <v>13</v>
      </c>
      <c r="IC38" s="2" t="s">
        <v>33</v>
      </c>
      <c r="ID38">
        <f ca="1">OFFSET(HZ33,$ID$11,0)</f>
        <v>54.821083992244581</v>
      </c>
      <c r="IE38" s="3" t="s">
        <v>13</v>
      </c>
    </row>
    <row r="39" spans="1:239" x14ac:dyDescent="0.25">
      <c r="A39">
        <f t="shared" si="157"/>
        <v>6</v>
      </c>
      <c r="B39" s="7">
        <v>0.08</v>
      </c>
      <c r="C39">
        <v>53.927352303951444</v>
      </c>
      <c r="D39">
        <v>53.925826035862578</v>
      </c>
      <c r="E39">
        <v>53.91800327550137</v>
      </c>
      <c r="F39">
        <v>53.911788689740284</v>
      </c>
      <c r="G39">
        <v>53.901417005552219</v>
      </c>
      <c r="H39">
        <v>53.889588740455579</v>
      </c>
      <c r="I39">
        <f t="shared" ca="1" si="85"/>
        <v>53.927352303951444</v>
      </c>
      <c r="J39">
        <f t="shared" ca="1" si="86"/>
        <v>53.925826035862578</v>
      </c>
      <c r="K39">
        <f t="shared" ca="1" si="87"/>
        <v>53.91800327550137</v>
      </c>
      <c r="L39">
        <f t="shared" ca="1" si="88"/>
        <v>-1.2592984544662614E-6</v>
      </c>
      <c r="M39">
        <f t="shared" ca="1" si="89"/>
        <v>1.5836940639289311E-4</v>
      </c>
      <c r="N39">
        <f t="shared" ca="1" si="90"/>
        <v>53.922582079768063</v>
      </c>
      <c r="O39">
        <f ca="1">(L39*中間層!$C$3+M39)*中間層!$C$3+N39</f>
        <v>53.925826035862691</v>
      </c>
      <c r="P39">
        <f t="shared" si="158"/>
        <v>6</v>
      </c>
      <c r="Q39" s="3" t="s">
        <v>13</v>
      </c>
      <c r="R39" s="2" t="s">
        <v>34</v>
      </c>
      <c r="S39">
        <f ca="1">OFFSET(O33,$S$11+1,0)</f>
        <v>55.355892095676332</v>
      </c>
      <c r="T39" s="3" t="s">
        <v>13</v>
      </c>
      <c r="U39">
        <v>6</v>
      </c>
      <c r="V39" s="7">
        <v>0.08</v>
      </c>
      <c r="W39">
        <v>53.92502256185773</v>
      </c>
      <c r="X39">
        <v>53.920599588706871</v>
      </c>
      <c r="Y39">
        <v>53.91434803680184</v>
      </c>
      <c r="Z39">
        <v>53.902010298745836</v>
      </c>
      <c r="AA39">
        <v>53.901417005552219</v>
      </c>
      <c r="AB39">
        <v>53.879905238180882</v>
      </c>
      <c r="AC39">
        <f t="shared" ca="1" si="91"/>
        <v>53.92502256185773</v>
      </c>
      <c r="AD39">
        <f t="shared" ca="1" si="92"/>
        <v>53.920599588706871</v>
      </c>
      <c r="AE39">
        <f t="shared" ca="1" si="93"/>
        <v>53.91434803680184</v>
      </c>
      <c r="AF39">
        <f t="shared" ca="1" si="94"/>
        <v>-3.6571575083507926E-7</v>
      </c>
      <c r="AG39">
        <f t="shared" ca="1" si="95"/>
        <v>-3.3602100392045034E-5</v>
      </c>
      <c r="AH39">
        <f t="shared" ca="1" si="96"/>
        <v>53.92761695625439</v>
      </c>
      <c r="AI39">
        <f ca="1">(AF39*中間層!$C$3+AG39)*中間層!$C$3+AH39</f>
        <v>53.920599588706835</v>
      </c>
      <c r="AJ39">
        <f t="shared" si="159"/>
        <v>6</v>
      </c>
      <c r="AK39" s="3" t="s">
        <v>13</v>
      </c>
      <c r="AL39" s="2" t="s">
        <v>34</v>
      </c>
      <c r="AM39">
        <f ca="1">OFFSET(AI33,$AM$11+1,0)</f>
        <v>55.349931977108483</v>
      </c>
      <c r="AN39">
        <v>6</v>
      </c>
      <c r="AO39" s="7">
        <v>0.08</v>
      </c>
      <c r="AP39">
        <v>53.921563096938669</v>
      </c>
      <c r="AQ39">
        <v>53.918028012021381</v>
      </c>
      <c r="AR39">
        <v>53.905142269184935</v>
      </c>
      <c r="AS39">
        <v>53.887923676554813</v>
      </c>
      <c r="AT39">
        <v>53.879491296334081</v>
      </c>
      <c r="AU39">
        <v>53.877827545325168</v>
      </c>
      <c r="AV39">
        <f t="shared" ca="1" si="97"/>
        <v>53.921563096938669</v>
      </c>
      <c r="AW39">
        <f t="shared" ca="1" si="98"/>
        <v>53.918028012021381</v>
      </c>
      <c r="AX39">
        <f t="shared" ca="1" si="99"/>
        <v>53.905142269184935</v>
      </c>
      <c r="AY39">
        <f t="shared" ca="1" si="100"/>
        <v>-1.8701315838297886E-6</v>
      </c>
      <c r="AZ39">
        <f t="shared" ca="1" si="101"/>
        <v>2.0981803922893506E-4</v>
      </c>
      <c r="BA39">
        <f t="shared" ca="1" si="102"/>
        <v>53.915747523936808</v>
      </c>
      <c r="BB39">
        <f ca="1">(AY39*中間層!$C$3+AZ39)*中間層!$C$3+BA39</f>
        <v>53.918028012021402</v>
      </c>
      <c r="BC39">
        <f t="shared" si="160"/>
        <v>6</v>
      </c>
      <c r="BD39" s="3" t="s">
        <v>13</v>
      </c>
      <c r="BE39" s="2" t="s">
        <v>34</v>
      </c>
      <c r="BF39">
        <f ca="1">OFFSET(BB33,$BF$11+1,0)</f>
        <v>55.342430502160624</v>
      </c>
      <c r="BG39" s="3" t="s">
        <v>13</v>
      </c>
      <c r="BH39">
        <v>6</v>
      </c>
      <c r="BI39" s="7">
        <v>0.08</v>
      </c>
      <c r="BJ39">
        <v>53.91982487652173</v>
      </c>
      <c r="BK39">
        <v>53.914359114940723</v>
      </c>
      <c r="BL39">
        <v>53.897759456180708</v>
      </c>
      <c r="BM39">
        <v>53.882600896643879</v>
      </c>
      <c r="BN39">
        <v>53.8817486106988</v>
      </c>
      <c r="BO39">
        <v>53.850381224832908</v>
      </c>
      <c r="BP39">
        <f t="shared" ca="1" si="103"/>
        <v>53.91982487652173</v>
      </c>
      <c r="BQ39">
        <f t="shared" ca="1" si="104"/>
        <v>53.914359114940723</v>
      </c>
      <c r="BR39">
        <f t="shared" ca="1" si="105"/>
        <v>53.897759456180708</v>
      </c>
      <c r="BS39">
        <f t="shared" ca="1" si="106"/>
        <v>-2.2267794358012907E-6</v>
      </c>
      <c r="BT39">
        <f t="shared" ca="1" si="107"/>
        <v>2.2470168375008371E-4</v>
      </c>
      <c r="BU39">
        <f t="shared" ca="1" si="108"/>
        <v>53.914156740923765</v>
      </c>
      <c r="BV39">
        <f ca="1">(BS39*中間層!$C$3+BT39)*中間層!$C$3+BU39</f>
        <v>53.914359114940758</v>
      </c>
      <c r="BW39">
        <f t="shared" si="161"/>
        <v>6</v>
      </c>
      <c r="BX39" s="3" t="s">
        <v>13</v>
      </c>
      <c r="BY39" s="2" t="s">
        <v>34</v>
      </c>
      <c r="BZ39">
        <f ca="1">OFFSET(BV33,$BZ$11+1,0)</f>
        <v>55.336501393024257</v>
      </c>
      <c r="CA39" s="3" t="s">
        <v>13</v>
      </c>
      <c r="CB39">
        <v>6</v>
      </c>
      <c r="CC39" s="7">
        <v>0.08</v>
      </c>
      <c r="CD39">
        <v>53.917971084033454</v>
      </c>
      <c r="CE39">
        <v>53.909325548611314</v>
      </c>
      <c r="CF39">
        <v>53.889782549800657</v>
      </c>
      <c r="CG39">
        <v>53.888089139685945</v>
      </c>
      <c r="CH39">
        <v>53.872583699663942</v>
      </c>
      <c r="CI39">
        <v>53.858410559144488</v>
      </c>
      <c r="CJ39">
        <f t="shared" ca="1" si="109"/>
        <v>53.917971084033454</v>
      </c>
      <c r="CK39">
        <f t="shared" ca="1" si="110"/>
        <v>53.909325548611314</v>
      </c>
      <c r="CL39">
        <f t="shared" ca="1" si="111"/>
        <v>53.889782549800657</v>
      </c>
      <c r="CM39">
        <f t="shared" ca="1" si="112"/>
        <v>-2.1794926777038201E-6</v>
      </c>
      <c r="CN39">
        <f t="shared" ca="1" si="113"/>
        <v>1.5401319321270535E-4</v>
      </c>
      <c r="CO39">
        <f t="shared" ca="1" si="114"/>
        <v>53.915719156067077</v>
      </c>
      <c r="CP39">
        <f ca="1">(CM39*中間層!$C$3+CN39)*中間層!$C$3+CO39</f>
        <v>53.909325548611307</v>
      </c>
      <c r="CQ39">
        <f t="shared" si="162"/>
        <v>6</v>
      </c>
      <c r="CR39" s="3" t="s">
        <v>13</v>
      </c>
      <c r="CS39" s="2" t="s">
        <v>34</v>
      </c>
      <c r="CT39">
        <f ca="1">OFFSET(CP33,$CT$11+1,0)</f>
        <v>55.331701415121529</v>
      </c>
      <c r="CU39" s="3" t="s">
        <v>13</v>
      </c>
      <c r="CV39">
        <v>6</v>
      </c>
      <c r="CW39" s="7">
        <v>0.08</v>
      </c>
      <c r="CX39">
        <v>53.917940949023397</v>
      </c>
      <c r="CY39">
        <v>53.902283336405901</v>
      </c>
      <c r="CZ39">
        <v>53.884492437143045</v>
      </c>
      <c r="DA39">
        <v>53.874968608824865</v>
      </c>
      <c r="DB39">
        <v>53.861251624173455</v>
      </c>
      <c r="DC39">
        <v>53.882366821845807</v>
      </c>
      <c r="DD39">
        <f t="shared" ca="1" si="115"/>
        <v>53.917940949023397</v>
      </c>
      <c r="DE39">
        <f t="shared" ca="1" si="116"/>
        <v>53.902283336405901</v>
      </c>
      <c r="DF39">
        <f t="shared" ca="1" si="117"/>
        <v>53.884492437143045</v>
      </c>
      <c r="DG39">
        <f t="shared" ca="1" si="118"/>
        <v>-4.2665732907153144E-7</v>
      </c>
      <c r="DH39">
        <f t="shared" ca="1" si="119"/>
        <v>-2.4915365298909363E-4</v>
      </c>
      <c r="DI39">
        <f t="shared" ca="1" si="120"/>
        <v>53.931465274995567</v>
      </c>
      <c r="DJ39">
        <f ca="1">(DG39*中間層!$C$3+DH39)*中間層!$C$3+DI39</f>
        <v>53.902283336405944</v>
      </c>
      <c r="DK39">
        <f t="shared" si="163"/>
        <v>6</v>
      </c>
      <c r="DL39" s="3" t="s">
        <v>13</v>
      </c>
      <c r="DM39" s="2" t="s">
        <v>34</v>
      </c>
      <c r="DN39">
        <f ca="1">OFFSET(DJ33,$DN$11+1,0)</f>
        <v>55.318840012251549</v>
      </c>
      <c r="DO39" s="3" t="s">
        <v>13</v>
      </c>
      <c r="DP39">
        <v>6</v>
      </c>
      <c r="DQ39" s="7">
        <v>0.08</v>
      </c>
      <c r="DR39">
        <v>53.916947481881166</v>
      </c>
      <c r="DS39">
        <v>53.897488403432199</v>
      </c>
      <c r="DT39">
        <v>53.890199441742226</v>
      </c>
      <c r="DU39">
        <v>53.863577666478349</v>
      </c>
      <c r="DV39">
        <v>53.875482526315956</v>
      </c>
      <c r="DW39">
        <v>53.887442760210554</v>
      </c>
      <c r="DX39">
        <f t="shared" ca="1" si="121"/>
        <v>53.916947481881166</v>
      </c>
      <c r="DY39">
        <f t="shared" ca="1" si="122"/>
        <v>53.897488403432199</v>
      </c>
      <c r="DZ39">
        <f t="shared" ca="1" si="123"/>
        <v>53.890199441742226</v>
      </c>
      <c r="EA39">
        <f t="shared" ca="1" si="124"/>
        <v>2.4340233517996241E-6</v>
      </c>
      <c r="EB39">
        <f t="shared" ca="1" si="125"/>
        <v>-7.5428507174919431E-4</v>
      </c>
      <c r="EC39">
        <f t="shared" ca="1" si="126"/>
        <v>53.948576677089157</v>
      </c>
      <c r="ED39">
        <f ca="1">(EA39*中間層!$C$3+EB39)*中間層!$C$3+EC39</f>
        <v>53.897488403432234</v>
      </c>
      <c r="EE39">
        <f t="shared" si="164"/>
        <v>6</v>
      </c>
      <c r="EF39" s="3" t="s">
        <v>13</v>
      </c>
      <c r="EG39" s="2" t="s">
        <v>34</v>
      </c>
      <c r="EH39">
        <f ca="1">OFFSET(ED33,$EH$11+1,0)</f>
        <v>55.309242474462515</v>
      </c>
      <c r="EI39" s="3" t="s">
        <v>13</v>
      </c>
      <c r="EJ39">
        <v>6</v>
      </c>
      <c r="EK39" s="7">
        <v>0.08</v>
      </c>
      <c r="EL39">
        <v>53.915322337702236</v>
      </c>
      <c r="EM39">
        <v>53.895276133275843</v>
      </c>
      <c r="EN39">
        <v>53.880740408592125</v>
      </c>
      <c r="EO39">
        <v>53.865112781732819</v>
      </c>
      <c r="EP39">
        <v>53.892270130773944</v>
      </c>
      <c r="EQ39">
        <v>53.901423605391024</v>
      </c>
      <c r="ER39">
        <f t="shared" ca="1" si="127"/>
        <v>53.915322337702236</v>
      </c>
      <c r="ES39">
        <f t="shared" ca="1" si="128"/>
        <v>53.895276133275843</v>
      </c>
      <c r="ET39">
        <f t="shared" ca="1" si="129"/>
        <v>53.880740408592125</v>
      </c>
      <c r="EU39">
        <f t="shared" ca="1" si="130"/>
        <v>1.1020959485376808E-6</v>
      </c>
      <c r="EV39">
        <f t="shared" ca="1" si="131"/>
        <v>-5.6623848080811017E-4</v>
      </c>
      <c r="EW39">
        <f t="shared" ca="1" si="132"/>
        <v>53.940879021871361</v>
      </c>
      <c r="EX39">
        <f ca="1">(EU39*中間層!$C$3+EV39)*中間層!$C$3+EW39</f>
        <v>53.895276133275928</v>
      </c>
      <c r="EY39">
        <f t="shared" si="165"/>
        <v>6</v>
      </c>
      <c r="EZ39" s="3" t="s">
        <v>13</v>
      </c>
      <c r="FA39" s="2" t="s">
        <v>34</v>
      </c>
      <c r="FB39">
        <f ca="1">OFFSET(EX33,$FB$11+1,0)</f>
        <v>55.312097606958446</v>
      </c>
      <c r="FC39" s="3" t="s">
        <v>13</v>
      </c>
      <c r="FD39">
        <v>6</v>
      </c>
      <c r="FE39" s="7">
        <v>0.08</v>
      </c>
      <c r="FF39">
        <v>53.913513725485828</v>
      </c>
      <c r="FG39">
        <v>53.890148377473089</v>
      </c>
      <c r="FH39">
        <v>53.869564407944914</v>
      </c>
      <c r="FI39">
        <v>53.882324373327599</v>
      </c>
      <c r="FJ39">
        <v>53.900092395702238</v>
      </c>
      <c r="FK39">
        <v>53.901423605391024</v>
      </c>
      <c r="FL39">
        <f t="shared" ca="1" si="133"/>
        <v>53.913513725485828</v>
      </c>
      <c r="FM39">
        <f t="shared" ca="1" si="134"/>
        <v>53.890148377473089</v>
      </c>
      <c r="FN39">
        <f t="shared" ca="1" si="135"/>
        <v>53.869564407944914</v>
      </c>
      <c r="FO39">
        <f t="shared" ca="1" si="136"/>
        <v>5.5627569691387179E-7</v>
      </c>
      <c r="FP39">
        <f t="shared" ca="1" si="137"/>
        <v>-5.5074831479167579E-4</v>
      </c>
      <c r="FQ39">
        <f t="shared" ca="1" si="138"/>
        <v>53.939660451983151</v>
      </c>
      <c r="FR39">
        <f ca="1">(FO39*中間層!$C$3+FP39)*中間層!$C$3+FQ39</f>
        <v>53.890148377473125</v>
      </c>
      <c r="FS39">
        <f t="shared" si="166"/>
        <v>6</v>
      </c>
      <c r="FT39" s="3" t="s">
        <v>13</v>
      </c>
      <c r="FU39" s="2" t="s">
        <v>34</v>
      </c>
      <c r="FV39">
        <f ca="1">OFFSET(FR33,$FV$11+1,0)</f>
        <v>55.301002210510781</v>
      </c>
      <c r="FW39" s="3" t="s">
        <v>13</v>
      </c>
      <c r="FX39">
        <v>6</v>
      </c>
      <c r="FY39" s="7">
        <v>0.08</v>
      </c>
      <c r="FZ39">
        <v>53.915304845668068</v>
      </c>
      <c r="GA39">
        <v>53.893813175158776</v>
      </c>
      <c r="GB39">
        <v>53.871535324373632</v>
      </c>
      <c r="GC39">
        <v>53.882324373327599</v>
      </c>
      <c r="GD39">
        <v>53.900092395702238</v>
      </c>
      <c r="GE39">
        <v>53.901423605391024</v>
      </c>
      <c r="GF39">
        <f t="shared" ca="1" si="139"/>
        <v>53.915304845668068</v>
      </c>
      <c r="GG39">
        <f t="shared" ca="1" si="140"/>
        <v>53.893813175158776</v>
      </c>
      <c r="GH39">
        <f t="shared" ca="1" si="141"/>
        <v>53.871535324373632</v>
      </c>
      <c r="GI39">
        <f t="shared" ca="1" si="142"/>
        <v>-1.5723605516905082E-7</v>
      </c>
      <c r="GJ39">
        <f t="shared" ca="1" si="143"/>
        <v>-4.0624800191025657E-4</v>
      </c>
      <c r="GK39">
        <f t="shared" ca="1" si="144"/>
        <v>53.936010335901528</v>
      </c>
      <c r="GL39">
        <f ca="1">(GI39*中間層!$C$3+GJ39)*中間層!$C$3+GK39</f>
        <v>53.893813175158812</v>
      </c>
      <c r="GM39">
        <f t="shared" si="167"/>
        <v>6</v>
      </c>
      <c r="GN39" s="3" t="s">
        <v>13</v>
      </c>
      <c r="GO39" s="2" t="s">
        <v>34</v>
      </c>
      <c r="GP39">
        <f ca="1">OFFSET(GL33,$GP$11+1,0)</f>
        <v>55.286436193789591</v>
      </c>
      <c r="GQ39" s="3" t="s">
        <v>13</v>
      </c>
      <c r="GR39">
        <v>6</v>
      </c>
      <c r="GS39" s="7">
        <v>0.08</v>
      </c>
      <c r="GT39">
        <v>53.909159118778767</v>
      </c>
      <c r="GU39">
        <v>53.879076088707798</v>
      </c>
      <c r="GV39">
        <v>53.8961050779359</v>
      </c>
      <c r="GW39">
        <v>53.882324373327599</v>
      </c>
      <c r="GX39">
        <v>53.900092395702238</v>
      </c>
      <c r="GY39">
        <v>53.901423605391024</v>
      </c>
      <c r="GZ39">
        <f t="shared" ca="1" si="145"/>
        <v>53.909159118778767</v>
      </c>
      <c r="HA39">
        <f t="shared" ca="1" si="146"/>
        <v>53.879076088707798</v>
      </c>
      <c r="HB39">
        <f t="shared" ca="1" si="147"/>
        <v>53.8961050779359</v>
      </c>
      <c r="HC39">
        <f t="shared" ca="1" si="148"/>
        <v>9.4224038598149485E-6</v>
      </c>
      <c r="HD39">
        <f t="shared" ca="1" si="149"/>
        <v>-2.0150211803915139E-3</v>
      </c>
      <c r="HE39">
        <f t="shared" ca="1" si="150"/>
        <v>53.986354168148878</v>
      </c>
      <c r="HF39">
        <f ca="1">(HC39*中間層!$C$3+HD39)*中間層!$C$3+HE39</f>
        <v>53.879076088707876</v>
      </c>
      <c r="HG39">
        <f t="shared" si="168"/>
        <v>6</v>
      </c>
      <c r="HH39" s="3" t="s">
        <v>13</v>
      </c>
      <c r="HI39" s="2" t="s">
        <v>34</v>
      </c>
      <c r="HJ39">
        <f ca="1">OFFSET(HF33,$HJ$11+1,0)</f>
        <v>55.272576292644899</v>
      </c>
      <c r="HK39" s="3" t="s">
        <v>13</v>
      </c>
      <c r="HL39">
        <v>6</v>
      </c>
      <c r="HM39" s="7">
        <v>0.08</v>
      </c>
      <c r="HN39">
        <v>53.915923627717397</v>
      </c>
      <c r="HO39">
        <v>53.883849470981843</v>
      </c>
      <c r="HP39">
        <v>53.8961050779359</v>
      </c>
      <c r="HQ39">
        <v>53.882324373327599</v>
      </c>
      <c r="HR39">
        <v>53.900092395702238</v>
      </c>
      <c r="HS39">
        <v>53.901423605391024</v>
      </c>
      <c r="HT39">
        <f t="shared" ca="1" si="151"/>
        <v>53.915923627717397</v>
      </c>
      <c r="HU39">
        <f t="shared" ca="1" si="152"/>
        <v>53.883849470981843</v>
      </c>
      <c r="HV39">
        <f t="shared" ca="1" si="153"/>
        <v>53.8961050779359</v>
      </c>
      <c r="HW39">
        <f t="shared" ca="1" si="154"/>
        <v>8.8659527379222709E-6</v>
      </c>
      <c r="HX39">
        <f t="shared" ca="1" si="155"/>
        <v>-1.9713760453993956E-3</v>
      </c>
      <c r="HY39">
        <f t="shared" ca="1" si="156"/>
        <v>53.992327548142555</v>
      </c>
      <c r="HZ39">
        <f ca="1">(HW39*中間層!$C$3+HX39)*中間層!$C$3+HY39</f>
        <v>53.883849470981836</v>
      </c>
      <c r="IA39">
        <f t="shared" si="169"/>
        <v>6</v>
      </c>
      <c r="IB39" s="3" t="s">
        <v>13</v>
      </c>
      <c r="IC39" s="2" t="s">
        <v>34</v>
      </c>
      <c r="ID39">
        <f ca="1">OFFSET(HZ33,$ID$11+1,0)</f>
        <v>55.28384962301832</v>
      </c>
      <c r="IE39" s="3" t="s">
        <v>13</v>
      </c>
    </row>
    <row r="40" spans="1:239" x14ac:dyDescent="0.25">
      <c r="A40">
        <f t="shared" si="157"/>
        <v>7</v>
      </c>
      <c r="B40" s="7">
        <v>0.09</v>
      </c>
      <c r="C40">
        <v>54.406956630946503</v>
      </c>
      <c r="D40">
        <v>54.406713598315541</v>
      </c>
      <c r="E40">
        <v>54.399314650891974</v>
      </c>
      <c r="F40">
        <v>54.388514298167422</v>
      </c>
      <c r="G40">
        <v>54.375113769365122</v>
      </c>
      <c r="H40">
        <v>54.360682361937343</v>
      </c>
      <c r="I40">
        <f t="shared" ca="1" si="85"/>
        <v>54.406956630946503</v>
      </c>
      <c r="J40">
        <f t="shared" ca="1" si="86"/>
        <v>54.406713598315541</v>
      </c>
      <c r="K40">
        <f t="shared" ca="1" si="87"/>
        <v>54.399314650891974</v>
      </c>
      <c r="L40">
        <f t="shared" ca="1" si="88"/>
        <v>-1.4311829585185478E-6</v>
      </c>
      <c r="M40">
        <f t="shared" ca="1" si="89"/>
        <v>2.0981679115891438E-4</v>
      </c>
      <c r="N40">
        <f t="shared" ca="1" si="90"/>
        <v>54.400043748784931</v>
      </c>
      <c r="O40">
        <f ca="1">(L40*中間層!$C$3+M40)*中間層!$C$3+N40</f>
        <v>54.40671359831564</v>
      </c>
      <c r="P40">
        <f t="shared" si="158"/>
        <v>7</v>
      </c>
      <c r="Q40" s="3" t="s">
        <v>13</v>
      </c>
      <c r="R40" s="2" t="s">
        <v>35</v>
      </c>
      <c r="S40">
        <f ca="1">S34^2*(S35-S36)-S35^2*(S34-S36)+S36^2*(S34-S35)</f>
        <v>-1.9999999999999673E-6</v>
      </c>
      <c r="T40" s="3" t="s">
        <v>13</v>
      </c>
      <c r="U40">
        <v>7</v>
      </c>
      <c r="V40" s="7">
        <v>0.09</v>
      </c>
      <c r="W40">
        <v>54.404600830095106</v>
      </c>
      <c r="X40">
        <v>54.402806559542235</v>
      </c>
      <c r="Y40">
        <v>54.392019067553299</v>
      </c>
      <c r="Z40">
        <v>54.376016526691735</v>
      </c>
      <c r="AA40">
        <v>54.375113769365122</v>
      </c>
      <c r="AB40">
        <v>54.352177026625789</v>
      </c>
      <c r="AC40">
        <f t="shared" ca="1" si="91"/>
        <v>54.404600830095106</v>
      </c>
      <c r="AD40">
        <f t="shared" ca="1" si="92"/>
        <v>54.402806559542235</v>
      </c>
      <c r="AE40">
        <f t="shared" ca="1" si="93"/>
        <v>54.392019067553299</v>
      </c>
      <c r="AF40">
        <f t="shared" ca="1" si="94"/>
        <v>-1.798644287211573E-6</v>
      </c>
      <c r="AG40">
        <f t="shared" ca="1" si="95"/>
        <v>2.3391123202451069E-4</v>
      </c>
      <c r="AH40">
        <f t="shared" ca="1" si="96"/>
        <v>54.397401879211905</v>
      </c>
      <c r="AI40">
        <f ca="1">(AF40*中間層!$C$3+AG40)*中間層!$C$3+AH40</f>
        <v>54.402806559542242</v>
      </c>
      <c r="AJ40">
        <f t="shared" si="159"/>
        <v>7</v>
      </c>
      <c r="AK40" s="3" t="s">
        <v>13</v>
      </c>
      <c r="AL40" s="2" t="s">
        <v>35</v>
      </c>
      <c r="AM40">
        <f ca="1">AM34^2*(AM35-AM36)-AM35^2*(AM34-AM36)+AM36^2*(AM34-AM35)</f>
        <v>-1.9999999999999673E-6</v>
      </c>
      <c r="AN40">
        <v>7</v>
      </c>
      <c r="AO40" s="7">
        <v>0.09</v>
      </c>
      <c r="AP40">
        <v>54.40269488921129</v>
      </c>
      <c r="AQ40">
        <v>54.397279648343563</v>
      </c>
      <c r="AR40">
        <v>54.380225156099698</v>
      </c>
      <c r="AS40">
        <v>54.359345165931636</v>
      </c>
      <c r="AT40">
        <v>54.351461043705058</v>
      </c>
      <c r="AU40">
        <v>54.341884660618931</v>
      </c>
      <c r="AV40">
        <f t="shared" ca="1" si="97"/>
        <v>54.40269488921129</v>
      </c>
      <c r="AW40">
        <f t="shared" ca="1" si="98"/>
        <v>54.397279648343563</v>
      </c>
      <c r="AX40">
        <f t="shared" ca="1" si="99"/>
        <v>54.380225156099698</v>
      </c>
      <c r="AY40">
        <f t="shared" ca="1" si="100"/>
        <v>-2.3278502752291388E-6</v>
      </c>
      <c r="AZ40">
        <f t="shared" ca="1" si="101"/>
        <v>2.4087272392961267E-4</v>
      </c>
      <c r="BA40">
        <f t="shared" ca="1" si="102"/>
        <v>54.39647087870285</v>
      </c>
      <c r="BB40">
        <f ca="1">(AY40*中間層!$C$3+AZ40)*中間層!$C$3+BA40</f>
        <v>54.39727964834352</v>
      </c>
      <c r="BC40">
        <f t="shared" si="160"/>
        <v>7</v>
      </c>
      <c r="BD40" s="3" t="s">
        <v>13</v>
      </c>
      <c r="BE40" s="2" t="s">
        <v>35</v>
      </c>
      <c r="BF40">
        <f ca="1">BF34^2*(BF35-BF36)-BF35^2*(BF34-BF36)+BF36^2*(BF34-BF35)</f>
        <v>-1.9999999999999673E-6</v>
      </c>
      <c r="BG40" s="3" t="s">
        <v>13</v>
      </c>
      <c r="BH40">
        <v>7</v>
      </c>
      <c r="BI40" s="7">
        <v>0.09</v>
      </c>
      <c r="BJ40">
        <v>54.401424628953059</v>
      </c>
      <c r="BK40">
        <v>54.392541754426176</v>
      </c>
      <c r="BL40">
        <v>54.371675286920343</v>
      </c>
      <c r="BM40">
        <v>54.356390512401326</v>
      </c>
      <c r="BN40">
        <v>54.346846176863849</v>
      </c>
      <c r="BO40">
        <v>54.312655224225082</v>
      </c>
      <c r="BP40">
        <f t="shared" ca="1" si="103"/>
        <v>54.401424628953059</v>
      </c>
      <c r="BQ40">
        <f t="shared" ca="1" si="104"/>
        <v>54.392541754426176</v>
      </c>
      <c r="BR40">
        <f t="shared" ca="1" si="105"/>
        <v>54.371675286920343</v>
      </c>
      <c r="BS40">
        <f t="shared" ca="1" si="106"/>
        <v>-2.3967185957899345E-6</v>
      </c>
      <c r="BT40">
        <f t="shared" ca="1" si="107"/>
        <v>1.8185029883085235E-4</v>
      </c>
      <c r="BU40">
        <f t="shared" ca="1" si="108"/>
        <v>54.398323910501006</v>
      </c>
      <c r="BV40">
        <f ca="1">(BS40*中間層!$C$3+BT40)*中間層!$C$3+BU40</f>
        <v>54.39254175442619</v>
      </c>
      <c r="BW40">
        <f t="shared" si="161"/>
        <v>7</v>
      </c>
      <c r="BX40" s="3" t="s">
        <v>13</v>
      </c>
      <c r="BY40" s="2" t="s">
        <v>35</v>
      </c>
      <c r="BZ40">
        <f ca="1">BZ34^2*(BZ35-BZ36)-BZ35^2*(BZ34-BZ36)+BZ36^2*(BZ34-BZ35)</f>
        <v>-1.9999999999999673E-6</v>
      </c>
      <c r="CA40" s="3" t="s">
        <v>13</v>
      </c>
      <c r="CB40">
        <v>7</v>
      </c>
      <c r="CC40" s="7">
        <v>0.09</v>
      </c>
      <c r="CD40">
        <v>54.400818730479074</v>
      </c>
      <c r="CE40">
        <v>54.386100153485721</v>
      </c>
      <c r="CF40">
        <v>54.361532048971377</v>
      </c>
      <c r="CG40">
        <v>54.354256907887397</v>
      </c>
      <c r="CH40">
        <v>54.335816127044652</v>
      </c>
      <c r="CI40">
        <v>54.321154043920373</v>
      </c>
      <c r="CJ40">
        <f t="shared" ca="1" si="109"/>
        <v>54.400818730479074</v>
      </c>
      <c r="CK40">
        <f t="shared" ca="1" si="110"/>
        <v>54.386100153485721</v>
      </c>
      <c r="CL40">
        <f t="shared" ca="1" si="111"/>
        <v>54.361532048971377</v>
      </c>
      <c r="CM40">
        <f t="shared" ca="1" si="112"/>
        <v>-1.9699055041983231E-6</v>
      </c>
      <c r="CN40">
        <f t="shared" ca="1" si="113"/>
        <v>1.1142857626823569E-6</v>
      </c>
      <c r="CO40">
        <f t="shared" ca="1" si="114"/>
        <v>54.405687779951485</v>
      </c>
      <c r="CP40">
        <f ca="1">(CM40*中間層!$C$3+CN40)*中間層!$C$3+CO40</f>
        <v>54.386100153485771</v>
      </c>
      <c r="CQ40">
        <f t="shared" si="162"/>
        <v>7</v>
      </c>
      <c r="CR40" s="3" t="s">
        <v>13</v>
      </c>
      <c r="CS40" s="2" t="s">
        <v>35</v>
      </c>
      <c r="CT40">
        <f ca="1">CT34^2*(CT35-CT36)-CT35^2*(CT34-CT36)+CT36^2*(CT34-CT35)</f>
        <v>-1.9999999999999673E-6</v>
      </c>
      <c r="CU40" s="3" t="s">
        <v>13</v>
      </c>
      <c r="CV40">
        <v>7</v>
      </c>
      <c r="CW40" s="7">
        <v>0.09</v>
      </c>
      <c r="CX40">
        <v>54.397856277286834</v>
      </c>
      <c r="CY40">
        <v>54.377626534533306</v>
      </c>
      <c r="CZ40">
        <v>54.357901778691918</v>
      </c>
      <c r="DA40">
        <v>54.339308087203712</v>
      </c>
      <c r="DB40">
        <v>54.324393511545324</v>
      </c>
      <c r="DC40">
        <v>54.348213401199409</v>
      </c>
      <c r="DD40">
        <f t="shared" ca="1" si="115"/>
        <v>54.397856277286834</v>
      </c>
      <c r="DE40">
        <f t="shared" ca="1" si="116"/>
        <v>54.377626534533306</v>
      </c>
      <c r="DF40">
        <f t="shared" ca="1" si="117"/>
        <v>54.357901778691918</v>
      </c>
      <c r="DG40">
        <f t="shared" ca="1" si="118"/>
        <v>1.0099738243116008E-7</v>
      </c>
      <c r="DH40">
        <f t="shared" ca="1" si="119"/>
        <v>-4.1974446243479244E-4</v>
      </c>
      <c r="DI40">
        <f t="shared" ca="1" si="120"/>
        <v>54.418591006952553</v>
      </c>
      <c r="DJ40">
        <f ca="1">(DG40*中間層!$C$3+DH40)*中間層!$C$3+DI40</f>
        <v>54.377626534533384</v>
      </c>
      <c r="DK40">
        <f t="shared" si="163"/>
        <v>7</v>
      </c>
      <c r="DL40" s="3" t="s">
        <v>13</v>
      </c>
      <c r="DM40" s="2" t="s">
        <v>35</v>
      </c>
      <c r="DN40">
        <f ca="1">DN34^2*(DN35-DN36)-DN35^2*(DN34-DN36)+DN36^2*(DN34-DN35)</f>
        <v>-1.9999999999999673E-6</v>
      </c>
      <c r="DO40" s="3" t="s">
        <v>13</v>
      </c>
      <c r="DP40">
        <v>7</v>
      </c>
      <c r="DQ40" s="7">
        <v>0.09</v>
      </c>
      <c r="DR40">
        <v>54.396532723213653</v>
      </c>
      <c r="DS40">
        <v>54.371329714647054</v>
      </c>
      <c r="DT40">
        <v>54.35769191135104</v>
      </c>
      <c r="DU40">
        <v>54.327271190249284</v>
      </c>
      <c r="DV40">
        <v>54.339991702060154</v>
      </c>
      <c r="DW40">
        <v>54.361159300836192</v>
      </c>
      <c r="DX40">
        <f t="shared" ca="1" si="121"/>
        <v>54.396532723213653</v>
      </c>
      <c r="DY40">
        <f t="shared" ca="1" si="122"/>
        <v>54.371329714647054</v>
      </c>
      <c r="DZ40">
        <f t="shared" ca="1" si="123"/>
        <v>54.35769191135104</v>
      </c>
      <c r="EA40">
        <f t="shared" ca="1" si="124"/>
        <v>2.3130410541161835E-6</v>
      </c>
      <c r="EB40">
        <f t="shared" ca="1" si="125"/>
        <v>-8.5101632944954968E-4</v>
      </c>
      <c r="EC40">
        <f t="shared" ca="1" si="126"/>
        <v>54.433300937050788</v>
      </c>
      <c r="ED40">
        <f ca="1">(EA40*中間層!$C$3+EB40)*中間層!$C$3+EC40</f>
        <v>54.371329714646997</v>
      </c>
      <c r="EE40">
        <f t="shared" si="164"/>
        <v>7</v>
      </c>
      <c r="EF40" s="3" t="s">
        <v>13</v>
      </c>
      <c r="EG40" s="2" t="s">
        <v>35</v>
      </c>
      <c r="EH40">
        <f ca="1">EH34^2*(EH35-EH36)-EH35^2*(EH34-EH36)+EH36^2*(EH34-EH35)</f>
        <v>-1.9999999999999673E-6</v>
      </c>
      <c r="EI40" s="3" t="s">
        <v>13</v>
      </c>
      <c r="EJ40">
        <v>7</v>
      </c>
      <c r="EK40" s="7">
        <v>0.09</v>
      </c>
      <c r="EL40">
        <v>54.394428167238452</v>
      </c>
      <c r="EM40">
        <v>54.372319898870906</v>
      </c>
      <c r="EN40">
        <v>54.346721094438372</v>
      </c>
      <c r="EO40">
        <v>54.329640120655711</v>
      </c>
      <c r="EP40">
        <v>54.360110646150353</v>
      </c>
      <c r="EQ40">
        <v>54.376765157666796</v>
      </c>
      <c r="ER40">
        <f t="shared" ca="1" si="127"/>
        <v>54.394428167238452</v>
      </c>
      <c r="ES40">
        <f t="shared" ca="1" si="128"/>
        <v>54.372319898870906</v>
      </c>
      <c r="ET40">
        <f t="shared" ca="1" si="129"/>
        <v>54.346721094438372</v>
      </c>
      <c r="EU40">
        <f t="shared" ca="1" si="130"/>
        <v>-6.9810721300018481E-7</v>
      </c>
      <c r="EV40">
        <f t="shared" ca="1" si="131"/>
        <v>-3.3744928540130559E-4</v>
      </c>
      <c r="EW40">
        <f t="shared" ca="1" si="132"/>
        <v>54.413045899540933</v>
      </c>
      <c r="EX40">
        <f ca="1">(EU40*中間層!$C$3+EV40)*中間層!$C$3+EW40</f>
        <v>54.372319898870799</v>
      </c>
      <c r="EY40">
        <f t="shared" si="165"/>
        <v>7</v>
      </c>
      <c r="EZ40" s="3" t="s">
        <v>13</v>
      </c>
      <c r="FA40" s="2" t="s">
        <v>35</v>
      </c>
      <c r="FB40">
        <f ca="1">FB34^2*(FB35-FB36)-FB35^2*(FB34-FB36)+FB36^2*(FB34-FB35)</f>
        <v>-1.9999999999999673E-6</v>
      </c>
      <c r="FC40" s="3" t="s">
        <v>13</v>
      </c>
      <c r="FD40">
        <v>7</v>
      </c>
      <c r="FE40" s="7">
        <v>0.09</v>
      </c>
      <c r="FF40">
        <v>54.392000185066387</v>
      </c>
      <c r="FG40">
        <v>54.364657613408184</v>
      </c>
      <c r="FH40">
        <v>54.334874384120411</v>
      </c>
      <c r="FI40">
        <v>54.348811785404799</v>
      </c>
      <c r="FJ40">
        <v>54.378211533477568</v>
      </c>
      <c r="FK40">
        <v>54.376765157666796</v>
      </c>
      <c r="FL40">
        <f t="shared" ca="1" si="133"/>
        <v>54.392000185066387</v>
      </c>
      <c r="FM40">
        <f t="shared" ca="1" si="134"/>
        <v>54.364657613408184</v>
      </c>
      <c r="FN40">
        <f t="shared" ca="1" si="135"/>
        <v>54.334874384120411</v>
      </c>
      <c r="FO40">
        <f t="shared" ca="1" si="136"/>
        <v>-4.8813152591174006E-7</v>
      </c>
      <c r="FP40">
        <f t="shared" ca="1" si="137"/>
        <v>-4.7363170427694012E-4</v>
      </c>
      <c r="FQ40">
        <f t="shared" ca="1" si="138"/>
        <v>54.416902099095104</v>
      </c>
      <c r="FR40">
        <f ca="1">(FO40*中間層!$C$3+FP40)*中間層!$C$3+FQ40</f>
        <v>54.364657613408291</v>
      </c>
      <c r="FS40">
        <f t="shared" si="166"/>
        <v>7</v>
      </c>
      <c r="FT40" s="3" t="s">
        <v>13</v>
      </c>
      <c r="FU40" s="2" t="s">
        <v>35</v>
      </c>
      <c r="FV40">
        <f ca="1">FV34^2*(FV35-FV36)-FV35^2*(FV34-FV36)+FV36^2*(FV34-FV35)</f>
        <v>-1.9999999999999673E-6</v>
      </c>
      <c r="FW40" s="3" t="s">
        <v>13</v>
      </c>
      <c r="FX40">
        <v>7</v>
      </c>
      <c r="FY40" s="7">
        <v>0.09</v>
      </c>
      <c r="FZ40">
        <v>54.398787775698892</v>
      </c>
      <c r="GA40">
        <v>54.363033260718282</v>
      </c>
      <c r="GB40">
        <v>54.338025657011741</v>
      </c>
      <c r="GC40">
        <v>54.348811785404799</v>
      </c>
      <c r="GD40">
        <v>54.378211533477568</v>
      </c>
      <c r="GE40">
        <v>54.376765157666796</v>
      </c>
      <c r="GF40">
        <f t="shared" ca="1" si="139"/>
        <v>54.398787775698892</v>
      </c>
      <c r="GG40">
        <f t="shared" ca="1" si="140"/>
        <v>54.363033260718282</v>
      </c>
      <c r="GH40">
        <f t="shared" ca="1" si="141"/>
        <v>54.338025657011741</v>
      </c>
      <c r="GI40">
        <f t="shared" ca="1" si="142"/>
        <v>2.1493822548127356E-6</v>
      </c>
      <c r="GJ40">
        <f t="shared" ca="1" si="143"/>
        <v>-1.037497637834264E-3</v>
      </c>
      <c r="GK40">
        <f t="shared" ca="1" si="144"/>
        <v>54.445289201953528</v>
      </c>
      <c r="GL40">
        <f ca="1">(GI40*中間層!$C$3+GJ40)*中間層!$C$3+GK40</f>
        <v>54.363033260718232</v>
      </c>
      <c r="GM40">
        <f t="shared" si="167"/>
        <v>7</v>
      </c>
      <c r="GN40" s="3" t="s">
        <v>13</v>
      </c>
      <c r="GO40" s="2" t="s">
        <v>35</v>
      </c>
      <c r="GP40">
        <f ca="1">GP34^2*(GP35-GP36)-GP35^2*(GP34-GP36)+GP36^2*(GP34-GP35)</f>
        <v>-1.9999999999999673E-6</v>
      </c>
      <c r="GQ40" s="3" t="s">
        <v>13</v>
      </c>
      <c r="GR40">
        <v>7</v>
      </c>
      <c r="GS40" s="7">
        <v>0.09</v>
      </c>
      <c r="GT40">
        <v>54.389598240296301</v>
      </c>
      <c r="GU40">
        <v>54.347453783899866</v>
      </c>
      <c r="GV40">
        <v>54.366066295852747</v>
      </c>
      <c r="GW40">
        <v>54.348811785404799</v>
      </c>
      <c r="GX40">
        <v>54.378211533477568</v>
      </c>
      <c r="GY40">
        <v>54.376765157666796</v>
      </c>
      <c r="GZ40">
        <f t="shared" ca="1" si="145"/>
        <v>54.389598240296301</v>
      </c>
      <c r="HA40">
        <f t="shared" ca="1" si="146"/>
        <v>54.347453783899866</v>
      </c>
      <c r="HB40">
        <f t="shared" ca="1" si="147"/>
        <v>54.366066295852747</v>
      </c>
      <c r="HC40">
        <f t="shared" ca="1" si="148"/>
        <v>1.2151393669862955E-5</v>
      </c>
      <c r="HD40">
        <f t="shared" ca="1" si="149"/>
        <v>-2.6655981784082174E-3</v>
      </c>
      <c r="HE40">
        <f t="shared" ca="1" si="150"/>
        <v>54.49249966504204</v>
      </c>
      <c r="HF40">
        <f ca="1">(HC40*中間層!$C$3+HD40)*中間層!$C$3+HE40</f>
        <v>54.347453783899844</v>
      </c>
      <c r="HG40">
        <f t="shared" si="168"/>
        <v>7</v>
      </c>
      <c r="HH40" s="3" t="s">
        <v>13</v>
      </c>
      <c r="HI40" s="2" t="s">
        <v>35</v>
      </c>
      <c r="HJ40">
        <f ca="1">HJ34^2*(HJ35-HJ36)-HJ35^2*(HJ34-HJ36)+HJ36^2*(HJ34-HJ35)</f>
        <v>-1.9999999999999673E-6</v>
      </c>
      <c r="HK40" s="3" t="s">
        <v>13</v>
      </c>
      <c r="HL40">
        <v>7</v>
      </c>
      <c r="HM40" s="7">
        <v>0.09</v>
      </c>
      <c r="HN40">
        <v>54.390551786633623</v>
      </c>
      <c r="HO40">
        <v>54.354120209374322</v>
      </c>
      <c r="HP40">
        <v>54.366066295852747</v>
      </c>
      <c r="HQ40">
        <v>54.348811785404799</v>
      </c>
      <c r="HR40">
        <v>54.378211533477568</v>
      </c>
      <c r="HS40">
        <v>54.376765157666796</v>
      </c>
      <c r="HT40">
        <f t="shared" ca="1" si="151"/>
        <v>54.390551786633623</v>
      </c>
      <c r="HU40">
        <f t="shared" ca="1" si="152"/>
        <v>54.354120209374322</v>
      </c>
      <c r="HV40">
        <f t="shared" ca="1" si="153"/>
        <v>54.366066295852747</v>
      </c>
      <c r="HW40">
        <f t="shared" ca="1" si="154"/>
        <v>9.6755327475439115E-6</v>
      </c>
      <c r="HX40">
        <f t="shared" ca="1" si="155"/>
        <v>-2.1799614573177451E-3</v>
      </c>
      <c r="HY40">
        <f t="shared" ca="1" si="156"/>
        <v>54.475361027630655</v>
      </c>
      <c r="HZ40">
        <f ca="1">(HW40*中間層!$C$3+HX40)*中間層!$C$3+HY40</f>
        <v>54.354120209374322</v>
      </c>
      <c r="IA40">
        <f t="shared" si="169"/>
        <v>7</v>
      </c>
      <c r="IB40" s="3" t="s">
        <v>13</v>
      </c>
      <c r="IC40" s="2" t="s">
        <v>35</v>
      </c>
      <c r="ID40">
        <f ca="1">ID34^2*(ID35-ID36)-ID35^2*(ID34-ID36)+ID36^2*(ID34-ID35)</f>
        <v>-1.9999999999999673E-6</v>
      </c>
      <c r="IE40" s="3" t="s">
        <v>13</v>
      </c>
    </row>
    <row r="41" spans="1:239" x14ac:dyDescent="0.25">
      <c r="A41">
        <f t="shared" si="157"/>
        <v>8</v>
      </c>
      <c r="B41" s="7">
        <v>0.1</v>
      </c>
      <c r="C41">
        <v>54.883894571331439</v>
      </c>
      <c r="D41">
        <v>54.88295100690496</v>
      </c>
      <c r="E41">
        <v>54.873510454770972</v>
      </c>
      <c r="F41">
        <v>54.860826135507999</v>
      </c>
      <c r="G41">
        <v>54.844592551166173</v>
      </c>
      <c r="H41">
        <v>54.82802187706185</v>
      </c>
      <c r="I41">
        <f t="shared" ca="1" si="85"/>
        <v>54.883894571331439</v>
      </c>
      <c r="J41">
        <f t="shared" ca="1" si="86"/>
        <v>54.88295100690496</v>
      </c>
      <c r="K41">
        <f t="shared" ca="1" si="87"/>
        <v>54.873510454770972</v>
      </c>
      <c r="L41">
        <f t="shared" ca="1" si="88"/>
        <v>-1.6993975415007299E-6</v>
      </c>
      <c r="M41">
        <f t="shared" ca="1" si="89"/>
        <v>2.3603834269572132E-4</v>
      </c>
      <c r="N41">
        <f t="shared" ca="1" si="90"/>
        <v>54.876341148050429</v>
      </c>
      <c r="O41">
        <f ca="1">(L41*中間層!$C$3+M41)*中間層!$C$3+N41</f>
        <v>54.882951006904996</v>
      </c>
      <c r="P41">
        <f t="shared" si="158"/>
        <v>8</v>
      </c>
      <c r="Q41" s="3" t="s">
        <v>13</v>
      </c>
      <c r="R41" s="2" t="s">
        <v>24</v>
      </c>
      <c r="S41">
        <f ca="1">(S37*(S35-S36)-S38*(S34-S36)+S39*(S34-S35))/S40</f>
        <v>-16.481599090123748</v>
      </c>
      <c r="T41" s="3" t="s">
        <v>13</v>
      </c>
      <c r="U41">
        <v>8</v>
      </c>
      <c r="V41" s="7">
        <v>0.1</v>
      </c>
      <c r="W41">
        <v>54.881448896680638</v>
      </c>
      <c r="X41">
        <v>54.878139579416562</v>
      </c>
      <c r="Y41">
        <v>54.86503559904952</v>
      </c>
      <c r="Z41">
        <v>54.846904089633149</v>
      </c>
      <c r="AA41">
        <v>54.844592551166173</v>
      </c>
      <c r="AB41">
        <v>54.82196373075125</v>
      </c>
      <c r="AC41">
        <f t="shared" ca="1" si="91"/>
        <v>54.881448896680638</v>
      </c>
      <c r="AD41">
        <f t="shared" ca="1" si="92"/>
        <v>54.878139579416562</v>
      </c>
      <c r="AE41">
        <f t="shared" ca="1" si="93"/>
        <v>54.86503559904952</v>
      </c>
      <c r="AF41">
        <f t="shared" ca="1" si="94"/>
        <v>-1.9589326205950785E-6</v>
      </c>
      <c r="AG41">
        <f t="shared" ca="1" si="95"/>
        <v>2.2765354780744927E-4</v>
      </c>
      <c r="AH41">
        <f t="shared" ca="1" si="96"/>
        <v>54.874963550841692</v>
      </c>
      <c r="AI41">
        <f ca="1">(AF41*中間層!$C$3+AG41)*中間層!$C$3+AH41</f>
        <v>54.878139579416484</v>
      </c>
      <c r="AJ41">
        <f t="shared" si="159"/>
        <v>8</v>
      </c>
      <c r="AK41" s="3" t="s">
        <v>13</v>
      </c>
      <c r="AL41" s="2" t="s">
        <v>24</v>
      </c>
      <c r="AM41">
        <f ca="1">(AM37*(AM35-AM36)-AM38*(AM34-AM36)+AM39*(AM34-AM35))/AM40</f>
        <v>-17.703110911204977</v>
      </c>
      <c r="AN41">
        <v>8</v>
      </c>
      <c r="AO41" s="7">
        <v>0.1</v>
      </c>
      <c r="AP41">
        <v>54.879206220583598</v>
      </c>
      <c r="AQ41">
        <v>54.871702143943672</v>
      </c>
      <c r="AR41">
        <v>54.85226042037732</v>
      </c>
      <c r="AS41">
        <v>54.827103306599135</v>
      </c>
      <c r="AT41">
        <v>54.820937068948517</v>
      </c>
      <c r="AU41">
        <v>54.799056396772755</v>
      </c>
      <c r="AV41">
        <f t="shared" ca="1" si="97"/>
        <v>54.879206220583598</v>
      </c>
      <c r="AW41">
        <f t="shared" ca="1" si="98"/>
        <v>54.871702143943672</v>
      </c>
      <c r="AX41">
        <f t="shared" ca="1" si="99"/>
        <v>54.85226042037732</v>
      </c>
      <c r="AY41">
        <f t="shared" ca="1" si="100"/>
        <v>-2.3875293852870529E-6</v>
      </c>
      <c r="AZ41">
        <f t="shared" ca="1" si="101"/>
        <v>2.0804787499429267E-4</v>
      </c>
      <c r="BA41">
        <f t="shared" ca="1" si="102"/>
        <v>54.874772650297132</v>
      </c>
      <c r="BB41">
        <f ca="1">(AY41*中間層!$C$3+AZ41)*中間層!$C$3+BA41</f>
        <v>54.871702143943693</v>
      </c>
      <c r="BC41">
        <f t="shared" si="160"/>
        <v>8</v>
      </c>
      <c r="BD41" s="3" t="s">
        <v>13</v>
      </c>
      <c r="BE41" s="2" t="s">
        <v>24</v>
      </c>
      <c r="BF41">
        <f ca="1">(BF37*(BF35-BF36)-BF38*(BF34-BF36)+BF39*(BF34-BF35))/BF40</f>
        <v>-18.470686916183556</v>
      </c>
      <c r="BG41" s="3" t="s">
        <v>13</v>
      </c>
      <c r="BH41">
        <v>8</v>
      </c>
      <c r="BI41" s="7">
        <v>0.1</v>
      </c>
      <c r="BJ41">
        <v>54.877785279103662</v>
      </c>
      <c r="BK41">
        <v>54.866545567216541</v>
      </c>
      <c r="BL41">
        <v>54.842272905493076</v>
      </c>
      <c r="BM41">
        <v>54.827929837667085</v>
      </c>
      <c r="BN41">
        <v>54.80509871409911</v>
      </c>
      <c r="BO41">
        <v>54.770447330388762</v>
      </c>
      <c r="BP41">
        <f t="shared" ca="1" si="103"/>
        <v>54.877785279103662</v>
      </c>
      <c r="BQ41">
        <f t="shared" ca="1" si="104"/>
        <v>54.866545567216541</v>
      </c>
      <c r="BR41">
        <f t="shared" ca="1" si="105"/>
        <v>54.842272905493076</v>
      </c>
      <c r="BS41">
        <f t="shared" ca="1" si="106"/>
        <v>-2.6065899672703381E-6</v>
      </c>
      <c r="BT41">
        <f t="shared" ca="1" si="107"/>
        <v>1.6619425734788239E-4</v>
      </c>
      <c r="BU41">
        <f t="shared" ca="1" si="108"/>
        <v>54.875992041154447</v>
      </c>
      <c r="BV41">
        <f ca="1">(BS41*中間層!$C$3+BT41)*中間層!$C$3+BU41</f>
        <v>54.866545567216534</v>
      </c>
      <c r="BW41">
        <f t="shared" si="161"/>
        <v>8</v>
      </c>
      <c r="BX41" s="3" t="s">
        <v>13</v>
      </c>
      <c r="BY41" s="2" t="s">
        <v>24</v>
      </c>
      <c r="BZ41">
        <f ca="1">(BZ37*(BZ35-BZ36)-BZ38*(BZ34-BZ36)+BZ39*(BZ34-BZ35))/BZ40</f>
        <v>-20.239934913069188</v>
      </c>
      <c r="CA41" s="3" t="s">
        <v>13</v>
      </c>
      <c r="CB41">
        <v>8</v>
      </c>
      <c r="CC41" s="7">
        <v>0.1</v>
      </c>
      <c r="CD41">
        <v>54.879852964664032</v>
      </c>
      <c r="CE41">
        <v>54.860161268080176</v>
      </c>
      <c r="CF41">
        <v>54.82958367132133</v>
      </c>
      <c r="CG41">
        <v>54.813534273684141</v>
      </c>
      <c r="CH41">
        <v>54.793745448911949</v>
      </c>
      <c r="CI41">
        <v>54.779841548687521</v>
      </c>
      <c r="CJ41">
        <f t="shared" ca="1" si="109"/>
        <v>54.879852964664032</v>
      </c>
      <c r="CK41">
        <f t="shared" ca="1" si="110"/>
        <v>54.860161268080176</v>
      </c>
      <c r="CL41">
        <f t="shared" ca="1" si="111"/>
        <v>54.82958367132133</v>
      </c>
      <c r="CM41">
        <f t="shared" ca="1" si="112"/>
        <v>-2.1771800349961267E-6</v>
      </c>
      <c r="CN41">
        <f t="shared" ca="1" si="113"/>
        <v>-6.7256926427390458E-5</v>
      </c>
      <c r="CO41">
        <f t="shared" ca="1" si="114"/>
        <v>54.888658761072904</v>
      </c>
      <c r="CP41">
        <f ca="1">(CM41*中間層!$C$3+CN41)*中間層!$C$3+CO41</f>
        <v>54.860161268080205</v>
      </c>
      <c r="CQ41">
        <f t="shared" si="162"/>
        <v>8</v>
      </c>
      <c r="CR41" s="3" t="s">
        <v>13</v>
      </c>
      <c r="CS41" s="2" t="s">
        <v>24</v>
      </c>
      <c r="CT41">
        <f ca="1">(CT37*(CT35-CT36)-CT38*(CT34-CT36)+CT39*(CT34-CT35))/CT40</f>
        <v>-12.604837765606486</v>
      </c>
      <c r="CU41" s="3" t="s">
        <v>13</v>
      </c>
      <c r="CV41">
        <v>8</v>
      </c>
      <c r="CW41" s="7">
        <v>0.1</v>
      </c>
      <c r="CX41">
        <v>54.875966269771055</v>
      </c>
      <c r="CY41">
        <v>54.849767586188264</v>
      </c>
      <c r="CZ41">
        <v>54.828803700826604</v>
      </c>
      <c r="DA41">
        <v>54.799398873158353</v>
      </c>
      <c r="DB41">
        <v>54.783230053227641</v>
      </c>
      <c r="DC41">
        <v>54.807669158089496</v>
      </c>
      <c r="DD41">
        <f t="shared" ca="1" si="115"/>
        <v>54.875966269771055</v>
      </c>
      <c r="DE41">
        <f t="shared" ca="1" si="116"/>
        <v>54.849767586188264</v>
      </c>
      <c r="DF41">
        <f t="shared" ca="1" si="117"/>
        <v>54.828803700826604</v>
      </c>
      <c r="DG41">
        <f t="shared" ca="1" si="118"/>
        <v>1.0469596442253534E-6</v>
      </c>
      <c r="DH41">
        <f t="shared" ca="1" si="119"/>
        <v>-6.8101761828977172E-4</v>
      </c>
      <c r="DI41">
        <f t="shared" ca="1" si="120"/>
        <v>54.907399751574992</v>
      </c>
      <c r="DJ41">
        <f ca="1">(DG41*中間層!$C$3+DH41)*中間層!$C$3+DI41</f>
        <v>54.849767586188271</v>
      </c>
      <c r="DK41">
        <f t="shared" si="163"/>
        <v>8</v>
      </c>
      <c r="DL41" s="3" t="s">
        <v>13</v>
      </c>
      <c r="DM41" s="2" t="s">
        <v>24</v>
      </c>
      <c r="DN41">
        <f ca="1">(DN37*(DN35-DN36)-DN38*(DN34-DN36)+DN39*(DN34-DN35))/DN40</f>
        <v>-15.343127958034303</v>
      </c>
      <c r="DO41" s="3" t="s">
        <v>13</v>
      </c>
      <c r="DP41">
        <v>8</v>
      </c>
      <c r="DQ41" s="7">
        <v>0.1</v>
      </c>
      <c r="DR41">
        <v>54.873935189781591</v>
      </c>
      <c r="DS41">
        <v>54.841728947378449</v>
      </c>
      <c r="DT41">
        <v>54.818816916191828</v>
      </c>
      <c r="DU41">
        <v>54.786656844482586</v>
      </c>
      <c r="DV41">
        <v>54.800286200881573</v>
      </c>
      <c r="DW41">
        <v>54.832126460326975</v>
      </c>
      <c r="DX41">
        <f t="shared" ca="1" si="121"/>
        <v>54.873935189781591</v>
      </c>
      <c r="DY41">
        <f t="shared" ca="1" si="122"/>
        <v>54.841728947378449</v>
      </c>
      <c r="DZ41">
        <f t="shared" ca="1" si="123"/>
        <v>54.818816916191828</v>
      </c>
      <c r="EA41">
        <f t="shared" ca="1" si="124"/>
        <v>1.858842243302206E-6</v>
      </c>
      <c r="EB41">
        <f t="shared" ca="1" si="125"/>
        <v>-9.2295118455844251E-4</v>
      </c>
      <c r="EC41">
        <f t="shared" ca="1" si="126"/>
        <v>54.915435643401239</v>
      </c>
      <c r="ED41">
        <f ca="1">(EA41*中間層!$C$3+EB41)*中間層!$C$3+EC41</f>
        <v>54.841728947378414</v>
      </c>
      <c r="EE41">
        <f t="shared" si="164"/>
        <v>8</v>
      </c>
      <c r="EF41" s="3" t="s">
        <v>13</v>
      </c>
      <c r="EG41" s="2" t="s">
        <v>24</v>
      </c>
      <c r="EH41">
        <f ca="1">(EH37*(EH35-EH36)-EH38*(EH34-EH36)+EH39*(EH34-EH35))/EH40</f>
        <v>-14.428528236576602</v>
      </c>
      <c r="EI41" s="3" t="s">
        <v>13</v>
      </c>
      <c r="EJ41">
        <v>8</v>
      </c>
      <c r="EK41" s="7">
        <v>0.1</v>
      </c>
      <c r="EL41">
        <v>54.871310120431247</v>
      </c>
      <c r="EM41">
        <v>54.84688710821883</v>
      </c>
      <c r="EN41">
        <v>54.808806352932166</v>
      </c>
      <c r="EO41">
        <v>54.79016047098208</v>
      </c>
      <c r="EP41">
        <v>54.821447765220093</v>
      </c>
      <c r="EQ41">
        <v>54.848959115548766</v>
      </c>
      <c r="ER41">
        <f t="shared" ca="1" si="127"/>
        <v>54.871310120431247</v>
      </c>
      <c r="ES41">
        <f t="shared" ca="1" si="128"/>
        <v>54.84688710821883</v>
      </c>
      <c r="ET41">
        <f t="shared" ca="1" si="129"/>
        <v>54.808806352932166</v>
      </c>
      <c r="EU41">
        <f t="shared" ca="1" si="130"/>
        <v>-2.7315486148509081E-6</v>
      </c>
      <c r="EV41">
        <f t="shared" ca="1" si="131"/>
        <v>-7.872795202089855E-5</v>
      </c>
      <c r="EW41">
        <f t="shared" ca="1" si="132"/>
        <v>54.882075389569373</v>
      </c>
      <c r="EX41">
        <f ca="1">(EU41*中間層!$C$3+EV41)*中間層!$C$3+EW41</f>
        <v>54.846887108218773</v>
      </c>
      <c r="EY41">
        <f t="shared" si="165"/>
        <v>8</v>
      </c>
      <c r="EZ41" s="3" t="s">
        <v>13</v>
      </c>
      <c r="FA41" s="2" t="s">
        <v>24</v>
      </c>
      <c r="FB41">
        <f ca="1">(FB37*(FB35-FB36)-FB38*(FB34-FB36)+FB39*(FB34-FB35))/FB40</f>
        <v>-46.783553041552452</v>
      </c>
      <c r="FC41" s="3" t="s">
        <v>13</v>
      </c>
      <c r="FD41">
        <v>8</v>
      </c>
      <c r="FE41" s="7">
        <v>0.1</v>
      </c>
      <c r="FF41">
        <v>54.868013795604618</v>
      </c>
      <c r="FG41">
        <v>54.836642239147878</v>
      </c>
      <c r="FH41">
        <v>54.796042272093828</v>
      </c>
      <c r="FI41">
        <v>54.811422452583479</v>
      </c>
      <c r="FJ41">
        <v>54.853929090108451</v>
      </c>
      <c r="FK41">
        <v>54.848959115548766</v>
      </c>
      <c r="FL41">
        <f t="shared" ca="1" si="133"/>
        <v>54.868013795604618</v>
      </c>
      <c r="FM41">
        <f t="shared" ca="1" si="134"/>
        <v>54.836642239147878</v>
      </c>
      <c r="FN41">
        <f t="shared" ca="1" si="135"/>
        <v>54.796042272093828</v>
      </c>
      <c r="FO41">
        <f t="shared" ca="1" si="136"/>
        <v>-1.8456821194613439E-6</v>
      </c>
      <c r="FP41">
        <f t="shared" ca="1" si="137"/>
        <v>-3.5057881121552736E-4</v>
      </c>
      <c r="FQ41">
        <f t="shared" ca="1" si="138"/>
        <v>54.890156941464127</v>
      </c>
      <c r="FR41">
        <f ca="1">(FO41*中間層!$C$3+FP41)*中間層!$C$3+FQ41</f>
        <v>54.836642239147963</v>
      </c>
      <c r="FS41">
        <f t="shared" si="166"/>
        <v>8</v>
      </c>
      <c r="FT41" s="3" t="s">
        <v>13</v>
      </c>
      <c r="FU41" s="2" t="s">
        <v>24</v>
      </c>
      <c r="FV41">
        <f ca="1">(FV37*(FV35-FV36)-FV38*(FV34-FV36)+FV39*(FV34-FV35))/FV40</f>
        <v>-38.123271884238989</v>
      </c>
      <c r="FW41" s="3" t="s">
        <v>13</v>
      </c>
      <c r="FX41">
        <v>8</v>
      </c>
      <c r="FY41" s="7">
        <v>0.1</v>
      </c>
      <c r="FZ41">
        <v>54.877884098365307</v>
      </c>
      <c r="GA41">
        <v>54.826469493876687</v>
      </c>
      <c r="GB41">
        <v>54.800666319172038</v>
      </c>
      <c r="GC41">
        <v>54.811422452583479</v>
      </c>
      <c r="GD41">
        <v>54.853929090108451</v>
      </c>
      <c r="GE41">
        <v>54.848959115548766</v>
      </c>
      <c r="GF41">
        <f t="shared" ca="1" si="139"/>
        <v>54.877884098365307</v>
      </c>
      <c r="GG41">
        <f t="shared" ca="1" si="140"/>
        <v>54.826469493876687</v>
      </c>
      <c r="GH41">
        <f t="shared" ca="1" si="141"/>
        <v>54.800666319172038</v>
      </c>
      <c r="GI41">
        <f t="shared" ca="1" si="142"/>
        <v>5.1222859567951669E-6</v>
      </c>
      <c r="GJ41">
        <f t="shared" ca="1" si="143"/>
        <v>-1.7966349832915539E-3</v>
      </c>
      <c r="GK41">
        <f t="shared" ca="1" si="144"/>
        <v>54.954910132637856</v>
      </c>
      <c r="GL41">
        <f ca="1">(GI41*中間層!$C$3+GJ41)*中間層!$C$3+GK41</f>
        <v>54.826469493876651</v>
      </c>
      <c r="GM41">
        <f t="shared" si="167"/>
        <v>8</v>
      </c>
      <c r="GN41" s="3" t="s">
        <v>13</v>
      </c>
      <c r="GO41" s="2" t="s">
        <v>24</v>
      </c>
      <c r="GP41">
        <f ca="1">(GP37*(GP35-GP36)-GP38*(GP34-GP36)+GP39*(GP34-GP35))/GP40</f>
        <v>-17.347666227352239</v>
      </c>
      <c r="GQ41" s="3" t="s">
        <v>13</v>
      </c>
      <c r="GR41">
        <v>8</v>
      </c>
      <c r="GS41" s="7">
        <v>0.1</v>
      </c>
      <c r="GT41">
        <v>54.867706527842124</v>
      </c>
      <c r="GU41">
        <v>54.812234057321994</v>
      </c>
      <c r="GV41">
        <v>54.832627548029876</v>
      </c>
      <c r="GW41">
        <v>54.811422452583479</v>
      </c>
      <c r="GX41">
        <v>54.853929090108451</v>
      </c>
      <c r="GY41">
        <v>54.848959115548766</v>
      </c>
      <c r="GZ41">
        <f t="shared" ca="1" si="145"/>
        <v>54.867706527842124</v>
      </c>
      <c r="HA41">
        <f t="shared" ca="1" si="146"/>
        <v>54.812234057321994</v>
      </c>
      <c r="HB41">
        <f t="shared" ca="1" si="147"/>
        <v>54.832627548029876</v>
      </c>
      <c r="HC41">
        <f t="shared" ca="1" si="148"/>
        <v>1.5173192245601967E-5</v>
      </c>
      <c r="HD41">
        <f t="shared" ca="1" si="149"/>
        <v>-3.3854282472429282E-3</v>
      </c>
      <c r="HE41">
        <f t="shared" ca="1" si="150"/>
        <v>54.999044959590194</v>
      </c>
      <c r="HF41">
        <f ca="1">(HC41*中間層!$C$3+HD41)*中間層!$C$3+HE41</f>
        <v>54.812234057321923</v>
      </c>
      <c r="HG41">
        <f t="shared" si="168"/>
        <v>8</v>
      </c>
      <c r="HH41" s="3" t="s">
        <v>13</v>
      </c>
      <c r="HI41" s="2" t="s">
        <v>24</v>
      </c>
      <c r="HJ41">
        <f ca="1">(HJ37*(HJ35-HJ36)-HJ38*(HJ34-HJ36)+HJ39*(HJ34-HJ35))/HJ40</f>
        <v>-22.190190495486124</v>
      </c>
      <c r="HK41" s="3" t="s">
        <v>13</v>
      </c>
      <c r="HL41">
        <v>8</v>
      </c>
      <c r="HM41" s="7">
        <v>0.1</v>
      </c>
      <c r="HN41">
        <v>54.859753689696063</v>
      </c>
      <c r="HO41">
        <v>54.821083992244596</v>
      </c>
      <c r="HP41">
        <v>54.832627548029876</v>
      </c>
      <c r="HQ41">
        <v>54.811422452583479</v>
      </c>
      <c r="HR41">
        <v>54.853929090108451</v>
      </c>
      <c r="HS41">
        <v>54.848959115548766</v>
      </c>
      <c r="HT41">
        <f t="shared" ca="1" si="151"/>
        <v>54.859753689696063</v>
      </c>
      <c r="HU41">
        <f t="shared" ca="1" si="152"/>
        <v>54.821083992244596</v>
      </c>
      <c r="HV41">
        <f t="shared" ca="1" si="153"/>
        <v>54.832627548029876</v>
      </c>
      <c r="HW41">
        <f t="shared" ca="1" si="154"/>
        <v>1.0042650647350455E-5</v>
      </c>
      <c r="HX41">
        <f t="shared" ca="1" si="155"/>
        <v>-2.2797915461318045E-3</v>
      </c>
      <c r="HY41">
        <f t="shared" ca="1" si="156"/>
        <v>54.948636640384258</v>
      </c>
      <c r="HZ41">
        <f ca="1">(HW41*中間層!$C$3+HX41)*中間層!$C$3+HY41</f>
        <v>54.821083992244581</v>
      </c>
      <c r="IA41">
        <f t="shared" si="169"/>
        <v>8</v>
      </c>
      <c r="IB41" s="3" t="s">
        <v>13</v>
      </c>
      <c r="IC41" s="2" t="s">
        <v>24</v>
      </c>
      <c r="ID41">
        <f ca="1">(ID37*(ID35-ID36)-ID38*(ID34-ID36)+ID39*(ID34-ID35))/ID40</f>
        <v>-20.990760482620175</v>
      </c>
      <c r="IE41" s="3" t="s">
        <v>13</v>
      </c>
    </row>
    <row r="42" spans="1:239" x14ac:dyDescent="0.25">
      <c r="A42">
        <f t="shared" si="157"/>
        <v>9</v>
      </c>
      <c r="B42" s="7">
        <v>0.11</v>
      </c>
      <c r="C42">
        <v>55.358166125106251</v>
      </c>
      <c r="D42">
        <v>55.355892095676275</v>
      </c>
      <c r="E42">
        <v>55.344016981218715</v>
      </c>
      <c r="F42">
        <v>55.328583261317874</v>
      </c>
      <c r="G42">
        <v>55.309360911498516</v>
      </c>
      <c r="H42">
        <v>55.292324152475601</v>
      </c>
      <c r="I42">
        <f t="shared" ca="1" si="85"/>
        <v>55.358166125106251</v>
      </c>
      <c r="J42">
        <f t="shared" ca="1" si="86"/>
        <v>55.355892095676275</v>
      </c>
      <c r="K42">
        <f t="shared" ca="1" si="87"/>
        <v>55.344016981218715</v>
      </c>
      <c r="L42">
        <f t="shared" ca="1" si="88"/>
        <v>-1.9202170055141325E-6</v>
      </c>
      <c r="M42">
        <f t="shared" ca="1" si="89"/>
        <v>2.4255196222796371E-4</v>
      </c>
      <c r="N42">
        <f t="shared" ca="1" si="90"/>
        <v>55.350839069508673</v>
      </c>
      <c r="O42">
        <f ca="1">(L42*中間層!$C$3+M42)*中間層!$C$3+N42</f>
        <v>55.355892095676332</v>
      </c>
      <c r="P42">
        <f t="shared" si="158"/>
        <v>9</v>
      </c>
      <c r="Q42" s="3" t="s">
        <v>13</v>
      </c>
      <c r="R42" s="2" t="s">
        <v>25</v>
      </c>
      <c r="S42">
        <f ca="1">(S34^2*(S38-S39)-S35^2*(S37-S39)+S36^2*(S37-S38))/S40</f>
        <v>50.755244686053921</v>
      </c>
      <c r="T42" s="3" t="s">
        <v>13</v>
      </c>
      <c r="U42">
        <v>9</v>
      </c>
      <c r="V42" s="7">
        <v>0.11</v>
      </c>
      <c r="W42">
        <v>55.355566761614327</v>
      </c>
      <c r="X42">
        <v>55.349931977108476</v>
      </c>
      <c r="Y42">
        <v>55.333807628735343</v>
      </c>
      <c r="Z42">
        <v>55.315302136060602</v>
      </c>
      <c r="AA42">
        <v>55.309360911498516</v>
      </c>
      <c r="AB42">
        <v>55.281356784012026</v>
      </c>
      <c r="AC42">
        <f t="shared" ca="1" si="91"/>
        <v>55.355566761614327</v>
      </c>
      <c r="AD42">
        <f t="shared" ca="1" si="92"/>
        <v>55.349931977108476</v>
      </c>
      <c r="AE42">
        <f t="shared" ca="1" si="93"/>
        <v>55.333807628735343</v>
      </c>
      <c r="AF42">
        <f t="shared" ca="1" si="94"/>
        <v>-2.0979127734553911E-6</v>
      </c>
      <c r="AG42">
        <f t="shared" ca="1" si="95"/>
        <v>2.0199122590142338E-4</v>
      </c>
      <c r="AH42">
        <f t="shared" ca="1" si="96"/>
        <v>55.350711982252896</v>
      </c>
      <c r="AI42">
        <f ca="1">(AF42*中間層!$C$3+AG42)*中間層!$C$3+AH42</f>
        <v>55.349931977108483</v>
      </c>
      <c r="AJ42">
        <f t="shared" si="159"/>
        <v>9</v>
      </c>
      <c r="AK42" s="3" t="s">
        <v>13</v>
      </c>
      <c r="AL42" s="2" t="s">
        <v>25</v>
      </c>
      <c r="AM42">
        <f ca="1">(AM34^2*(AM38-AM39)-AM35^2*(AM37-AM39)+AM36^2*(AM37-AM38))/AM40</f>
        <v>50.89689306055422</v>
      </c>
      <c r="AN42">
        <v>9</v>
      </c>
      <c r="AO42" s="7">
        <v>0.11</v>
      </c>
      <c r="AP42">
        <v>55.352734516751674</v>
      </c>
      <c r="AQ42">
        <v>55.34243050216071</v>
      </c>
      <c r="AR42">
        <v>55.321754926171693</v>
      </c>
      <c r="AS42">
        <v>55.291373678798159</v>
      </c>
      <c r="AT42">
        <v>55.280605733256003</v>
      </c>
      <c r="AU42">
        <v>55.252088144412362</v>
      </c>
      <c r="AV42">
        <f t="shared" ca="1" si="97"/>
        <v>55.352734516751674</v>
      </c>
      <c r="AW42">
        <f t="shared" ca="1" si="98"/>
        <v>55.34243050216071</v>
      </c>
      <c r="AX42">
        <f t="shared" ca="1" si="99"/>
        <v>55.321754926171693</v>
      </c>
      <c r="AY42">
        <f t="shared" ca="1" si="100"/>
        <v>-2.0743122796138778E-6</v>
      </c>
      <c r="AZ42">
        <f t="shared" ca="1" si="101"/>
        <v>1.0506655012228806E-4</v>
      </c>
      <c r="BA42">
        <f t="shared" ca="1" si="102"/>
        <v>55.352666969944536</v>
      </c>
      <c r="BB42">
        <f ca="1">(AY42*中間層!$C$3+AZ42)*中間層!$C$3+BA42</f>
        <v>55.342430502160624</v>
      </c>
      <c r="BC42">
        <f t="shared" si="160"/>
        <v>9</v>
      </c>
      <c r="BD42" s="3" t="s">
        <v>13</v>
      </c>
      <c r="BE42" s="2" t="s">
        <v>25</v>
      </c>
      <c r="BF42">
        <f ca="1">(BF34^2*(BF38-BF39)-BF35^2*(BF37-BF39)+BF36^2*(BF37-BF38))/BF40</f>
        <v>50.95168007409643</v>
      </c>
      <c r="BG42" s="3" t="s">
        <v>13</v>
      </c>
      <c r="BH42">
        <v>9</v>
      </c>
      <c r="BI42" s="7">
        <v>0.11</v>
      </c>
      <c r="BJ42">
        <v>55.351124643425649</v>
      </c>
      <c r="BK42">
        <v>55.33650139302425</v>
      </c>
      <c r="BL42">
        <v>55.309798246571418</v>
      </c>
      <c r="BM42">
        <v>55.289241034834646</v>
      </c>
      <c r="BN42">
        <v>55.259518711761771</v>
      </c>
      <c r="BO42">
        <v>55.224016108433304</v>
      </c>
      <c r="BP42">
        <f t="shared" ca="1" si="103"/>
        <v>55.351124643425649</v>
      </c>
      <c r="BQ42">
        <f t="shared" ca="1" si="104"/>
        <v>55.33650139302425</v>
      </c>
      <c r="BR42">
        <f t="shared" ca="1" si="105"/>
        <v>55.309798246571418</v>
      </c>
      <c r="BS42">
        <f t="shared" ca="1" si="106"/>
        <v>-2.4159792102855136E-6</v>
      </c>
      <c r="BT42">
        <f t="shared" ca="1" si="107"/>
        <v>6.9931873514974537E-5</v>
      </c>
      <c r="BU42">
        <f t="shared" ca="1" si="108"/>
        <v>55.353667997775617</v>
      </c>
      <c r="BV42">
        <f ca="1">(BS42*中間層!$C$3+BT42)*中間層!$C$3+BU42</f>
        <v>55.336501393024257</v>
      </c>
      <c r="BW42">
        <f t="shared" si="161"/>
        <v>9</v>
      </c>
      <c r="BX42" s="3" t="s">
        <v>13</v>
      </c>
      <c r="BY42" s="2" t="s">
        <v>25</v>
      </c>
      <c r="BZ42">
        <f ca="1">(BZ34^2*(BZ38-BZ39)-BZ35^2*(BZ37-BZ39)+BZ36^2*(BZ37-BZ38))/BZ40</f>
        <v>51.245968912523644</v>
      </c>
      <c r="CA42" s="3" t="s">
        <v>13</v>
      </c>
      <c r="CB42">
        <v>9</v>
      </c>
      <c r="CC42" s="7">
        <v>0.11</v>
      </c>
      <c r="CD42">
        <v>55.357079100238934</v>
      </c>
      <c r="CE42">
        <v>55.331701415121572</v>
      </c>
      <c r="CF42">
        <v>55.294485117742262</v>
      </c>
      <c r="CG42">
        <v>55.269715844150085</v>
      </c>
      <c r="CH42">
        <v>55.246798721255644</v>
      </c>
      <c r="CI42">
        <v>55.23295667968577</v>
      </c>
      <c r="CJ42">
        <f t="shared" ca="1" si="109"/>
        <v>55.357079100238934</v>
      </c>
      <c r="CK42">
        <f t="shared" ca="1" si="110"/>
        <v>55.331701415121572</v>
      </c>
      <c r="CL42">
        <f t="shared" ca="1" si="111"/>
        <v>55.294485117742262</v>
      </c>
      <c r="CM42">
        <f t="shared" ca="1" si="112"/>
        <v>-2.3677224523889892E-6</v>
      </c>
      <c r="CN42">
        <f t="shared" ca="1" si="113"/>
        <v>-1.5239533448884368E-4</v>
      </c>
      <c r="CO42">
        <f t="shared" ca="1" si="114"/>
        <v>55.3706181730943</v>
      </c>
      <c r="CP42">
        <f ca="1">(CM42*中間層!$C$3+CN42)*中間層!$C$3+CO42</f>
        <v>55.331701415121529</v>
      </c>
      <c r="CQ42">
        <f t="shared" si="162"/>
        <v>9</v>
      </c>
      <c r="CR42" s="3" t="s">
        <v>13</v>
      </c>
      <c r="CS42" s="2" t="s">
        <v>25</v>
      </c>
      <c r="CT42">
        <f ca="1">(CT34^2*(CT38-CT39)-CT35^2*(CT37-CT39)+CT36^2*(CT37-CT38))/CT40</f>
        <v>49.8010306348977</v>
      </c>
      <c r="CU42" s="3" t="s">
        <v>13</v>
      </c>
      <c r="CV42">
        <v>9</v>
      </c>
      <c r="CW42" s="7">
        <v>0.11</v>
      </c>
      <c r="CX42">
        <v>55.352058316363205</v>
      </c>
      <c r="CY42">
        <v>55.318840012251471</v>
      </c>
      <c r="CZ42">
        <v>55.290678928216948</v>
      </c>
      <c r="DA42">
        <v>55.254256291252588</v>
      </c>
      <c r="DB42">
        <v>55.237010631652353</v>
      </c>
      <c r="DC42">
        <v>55.263092744853225</v>
      </c>
      <c r="DD42">
        <f t="shared" ca="1" si="115"/>
        <v>55.352058316363205</v>
      </c>
      <c r="DE42">
        <f t="shared" ca="1" si="116"/>
        <v>55.318840012251471</v>
      </c>
      <c r="DF42">
        <f t="shared" ca="1" si="117"/>
        <v>55.290678928216948</v>
      </c>
      <c r="DG42">
        <f t="shared" ca="1" si="118"/>
        <v>1.0114440154447949E-6</v>
      </c>
      <c r="DH42">
        <f t="shared" ca="1" si="119"/>
        <v>-8.160826845510623E-4</v>
      </c>
      <c r="DI42">
        <f t="shared" ca="1" si="120"/>
        <v>55.390333840552209</v>
      </c>
      <c r="DJ42">
        <f ca="1">(DG42*中間層!$C$3+DH42)*中間層!$C$3+DI42</f>
        <v>55.318840012251549</v>
      </c>
      <c r="DK42">
        <f t="shared" si="163"/>
        <v>9</v>
      </c>
      <c r="DL42" s="3" t="s">
        <v>13</v>
      </c>
      <c r="DM42" s="2" t="s">
        <v>25</v>
      </c>
      <c r="DN42">
        <f ca="1">(DN34^2*(DN38-DN39)-DN35^2*(DN37-DN39)+DN36^2*(DN37-DN38))/DN40</f>
        <v>50.129299477516838</v>
      </c>
      <c r="DO42" s="3" t="s">
        <v>13</v>
      </c>
      <c r="DP42">
        <v>9</v>
      </c>
      <c r="DQ42" s="7">
        <v>0.11</v>
      </c>
      <c r="DR42">
        <v>55.349090667838013</v>
      </c>
      <c r="DS42">
        <v>55.309242474462565</v>
      </c>
      <c r="DT42">
        <v>55.276388351882709</v>
      </c>
      <c r="DU42">
        <v>55.24115011935011</v>
      </c>
      <c r="DV42">
        <v>55.255568744967064</v>
      </c>
      <c r="DW42">
        <v>55.29443003488344</v>
      </c>
      <c r="DX42">
        <f t="shared" ca="1" si="121"/>
        <v>55.349090667838013</v>
      </c>
      <c r="DY42">
        <f t="shared" ca="1" si="122"/>
        <v>55.309242474462565</v>
      </c>
      <c r="DZ42">
        <f t="shared" ca="1" si="123"/>
        <v>55.276388351882709</v>
      </c>
      <c r="EA42">
        <f t="shared" ca="1" si="124"/>
        <v>1.3988141591180466E-6</v>
      </c>
      <c r="EB42">
        <f t="shared" ca="1" si="125"/>
        <v>-1.006785991376731E-3</v>
      </c>
      <c r="EC42">
        <f t="shared" ca="1" si="126"/>
        <v>55.395932932009011</v>
      </c>
      <c r="ED42">
        <f ca="1">(EA42*中間層!$C$3+EB42)*中間層!$C$3+EC42</f>
        <v>55.309242474462515</v>
      </c>
      <c r="EE42">
        <f t="shared" si="164"/>
        <v>9</v>
      </c>
      <c r="EF42" s="3" t="s">
        <v>13</v>
      </c>
      <c r="EG42" s="2" t="s">
        <v>25</v>
      </c>
      <c r="EH42">
        <f ca="1">(EH34^2*(EH38-EH39)-EH35^2*(EH37-EH39)+EH36^2*(EH37-EH38))/EH40</f>
        <v>49.781343638091499</v>
      </c>
      <c r="EI42" s="3" t="s">
        <v>13</v>
      </c>
      <c r="EJ42">
        <v>9</v>
      </c>
      <c r="EK42" s="7">
        <v>0.11</v>
      </c>
      <c r="EL42">
        <v>55.345918629884387</v>
      </c>
      <c r="EM42">
        <v>55.312097606958382</v>
      </c>
      <c r="EN42">
        <v>55.265898068660299</v>
      </c>
      <c r="EO42">
        <v>55.245620497184717</v>
      </c>
      <c r="EP42">
        <v>55.279715545057961</v>
      </c>
      <c r="EQ42">
        <v>55.318177908951483</v>
      </c>
      <c r="ER42">
        <f t="shared" ca="1" si="127"/>
        <v>55.345918629884387</v>
      </c>
      <c r="ES42">
        <f t="shared" ca="1" si="128"/>
        <v>55.312097606958382</v>
      </c>
      <c r="ET42">
        <f t="shared" ca="1" si="129"/>
        <v>55.265898068660299</v>
      </c>
      <c r="EU42">
        <f t="shared" ca="1" si="130"/>
        <v>-2.4757030744131045E-6</v>
      </c>
      <c r="EV42">
        <f t="shared" ca="1" si="131"/>
        <v>-3.0506499735778926E-4</v>
      </c>
      <c r="EW42">
        <f t="shared" ca="1" si="132"/>
        <v>55.367361137438358</v>
      </c>
      <c r="EX42">
        <f ca="1">(EU42*中間層!$C$3+EV42)*中間層!$C$3+EW42</f>
        <v>55.312097606958446</v>
      </c>
      <c r="EY42">
        <f t="shared" si="165"/>
        <v>9</v>
      </c>
      <c r="EZ42" s="3" t="s">
        <v>13</v>
      </c>
      <c r="FA42" s="2" t="s">
        <v>25</v>
      </c>
      <c r="FB42">
        <f ca="1">(FB34^2*(FB38-FB39)-FB35^2*(FB37-FB39)+FB36^2*(FB37-FB38))/FB40</f>
        <v>56.345596012683451</v>
      </c>
      <c r="FC42" s="3" t="s">
        <v>13</v>
      </c>
      <c r="FD42">
        <v>9</v>
      </c>
      <c r="FE42" s="7">
        <v>0.11</v>
      </c>
      <c r="FF42">
        <v>55.341606430008369</v>
      </c>
      <c r="FG42">
        <v>55.301002210510788</v>
      </c>
      <c r="FH42">
        <v>55.252547569162644</v>
      </c>
      <c r="FI42">
        <v>55.269319970981087</v>
      </c>
      <c r="FJ42">
        <v>55.320717283793485</v>
      </c>
      <c r="FK42">
        <v>55.318177908951483</v>
      </c>
      <c r="FL42">
        <f t="shared" ca="1" si="133"/>
        <v>55.341606430008369</v>
      </c>
      <c r="FM42">
        <f t="shared" ca="1" si="134"/>
        <v>55.301002210510788</v>
      </c>
      <c r="FN42">
        <f t="shared" ca="1" si="135"/>
        <v>55.252547569162644</v>
      </c>
      <c r="FO42">
        <f t="shared" ca="1" si="136"/>
        <v>-1.5700843701124541E-6</v>
      </c>
      <c r="FP42">
        <f t="shared" ca="1" si="137"/>
        <v>-5.7657173443473677E-4</v>
      </c>
      <c r="FQ42">
        <f t="shared" ca="1" si="138"/>
        <v>55.37436022765538</v>
      </c>
      <c r="FR42">
        <f ca="1">(FO42*中間層!$C$3+FP42)*中間層!$C$3+FQ42</f>
        <v>55.301002210510781</v>
      </c>
      <c r="FS42">
        <f t="shared" si="166"/>
        <v>9</v>
      </c>
      <c r="FT42" s="3" t="s">
        <v>13</v>
      </c>
      <c r="FU42" s="2" t="s">
        <v>25</v>
      </c>
      <c r="FV42">
        <f ca="1">(FV34^2*(FV38-FV39)-FV35^2*(FV37-FV39)+FV36^2*(FV37-FV38))/FV40</f>
        <v>54.441884231978584</v>
      </c>
      <c r="FW42" s="3" t="s">
        <v>13</v>
      </c>
      <c r="FX42">
        <v>9</v>
      </c>
      <c r="FY42" s="7">
        <v>0.11</v>
      </c>
      <c r="FZ42">
        <v>55.34863241923388</v>
      </c>
      <c r="GA42">
        <v>55.286436193789612</v>
      </c>
      <c r="GB42">
        <v>55.258526698744134</v>
      </c>
      <c r="GC42">
        <v>55.269319970981087</v>
      </c>
      <c r="GD42">
        <v>55.320717283793485</v>
      </c>
      <c r="GE42">
        <v>55.318177908951483</v>
      </c>
      <c r="GF42">
        <f t="shared" ca="1" si="139"/>
        <v>55.34863241923388</v>
      </c>
      <c r="GG42">
        <f t="shared" ca="1" si="140"/>
        <v>55.286436193789612</v>
      </c>
      <c r="GH42">
        <f t="shared" ca="1" si="141"/>
        <v>55.258526698744134</v>
      </c>
      <c r="GI42">
        <f t="shared" ca="1" si="142"/>
        <v>6.857346079757917E-6</v>
      </c>
      <c r="GJ42">
        <f t="shared" ca="1" si="143"/>
        <v>-2.2725264208490617E-3</v>
      </c>
      <c r="GK42">
        <f t="shared" ca="1" si="144"/>
        <v>55.445115375076917</v>
      </c>
      <c r="GL42">
        <f ca="1">(GI42*中間層!$C$3+GJ42)*中間層!$C$3+GK42</f>
        <v>55.286436193789591</v>
      </c>
      <c r="GM42">
        <f t="shared" si="167"/>
        <v>9</v>
      </c>
      <c r="GN42" s="3" t="s">
        <v>13</v>
      </c>
      <c r="GO42" s="2" t="s">
        <v>25</v>
      </c>
      <c r="GP42">
        <f ca="1">(GP34^2*(GP38-GP39)-GP35^2*(GP37-GP39)+GP36^2*(GP37-GP38))/GP40</f>
        <v>49.639679899046058</v>
      </c>
      <c r="GQ42" s="3" t="s">
        <v>13</v>
      </c>
      <c r="GR42">
        <v>9</v>
      </c>
      <c r="GS42" s="7">
        <v>0.11</v>
      </c>
      <c r="GT42">
        <v>55.338068255965176</v>
      </c>
      <c r="GU42">
        <v>55.272576292644956</v>
      </c>
      <c r="GV42">
        <v>55.295036695660812</v>
      </c>
      <c r="GW42">
        <v>55.269319970981087</v>
      </c>
      <c r="GX42">
        <v>55.320717283793485</v>
      </c>
      <c r="GY42">
        <v>55.318177908951483</v>
      </c>
      <c r="GZ42">
        <f t="shared" ca="1" si="145"/>
        <v>55.338068255965176</v>
      </c>
      <c r="HA42">
        <f t="shared" ca="1" si="146"/>
        <v>55.272576292644956</v>
      </c>
      <c r="HB42">
        <f t="shared" ca="1" si="147"/>
        <v>55.295036695660812</v>
      </c>
      <c r="HC42">
        <f t="shared" ca="1" si="148"/>
        <v>1.7590473267215202E-5</v>
      </c>
      <c r="HD42">
        <f t="shared" ca="1" si="149"/>
        <v>-3.9484102564866673E-3</v>
      </c>
      <c r="HE42">
        <f t="shared" ca="1" si="150"/>
        <v>55.491512585621415</v>
      </c>
      <c r="HF42">
        <f ca="1">(HC42*中間層!$C$3+HD42)*中間層!$C$3+HE42</f>
        <v>55.272576292644899</v>
      </c>
      <c r="HG42">
        <f t="shared" si="168"/>
        <v>9</v>
      </c>
      <c r="HH42" s="3" t="s">
        <v>13</v>
      </c>
      <c r="HI42" s="2" t="s">
        <v>25</v>
      </c>
      <c r="HJ42">
        <f ca="1">(HJ34^2*(HJ38-HJ39)-HJ35^2*(HJ37-HJ39)+HJ36^2*(HJ37-HJ38))/HJ40</f>
        <v>50.694163536354992</v>
      </c>
      <c r="HK42" s="3" t="s">
        <v>13</v>
      </c>
      <c r="HL42">
        <v>9</v>
      </c>
      <c r="HM42" s="7">
        <v>0.11</v>
      </c>
      <c r="HN42">
        <v>55.327471796765451</v>
      </c>
      <c r="HO42">
        <v>55.28384962301827</v>
      </c>
      <c r="HP42">
        <v>55.295036695660812</v>
      </c>
      <c r="HQ42">
        <v>55.269319970981087</v>
      </c>
      <c r="HR42">
        <v>55.320717283793485</v>
      </c>
      <c r="HS42">
        <v>55.318177908951483</v>
      </c>
      <c r="HT42">
        <f t="shared" ca="1" si="151"/>
        <v>55.327471796765451</v>
      </c>
      <c r="HU42">
        <f t="shared" ca="1" si="152"/>
        <v>55.28384962301827</v>
      </c>
      <c r="HV42">
        <f t="shared" ca="1" si="153"/>
        <v>55.295036695660812</v>
      </c>
      <c r="HW42">
        <f t="shared" ca="1" si="154"/>
        <v>1.0961849277944566E-5</v>
      </c>
      <c r="HX42">
        <f t="shared" ca="1" si="155"/>
        <v>-2.5167208666353243E-3</v>
      </c>
      <c r="HY42">
        <f t="shared" ca="1" si="156"/>
        <v>55.425903216902405</v>
      </c>
      <c r="HZ42">
        <f ca="1">(HW42*中間層!$C$3+HX42)*中間層!$C$3+HY42</f>
        <v>55.28384962301832</v>
      </c>
      <c r="IA42">
        <f t="shared" si="169"/>
        <v>9</v>
      </c>
      <c r="IB42" s="3" t="s">
        <v>13</v>
      </c>
      <c r="IC42" s="2" t="s">
        <v>25</v>
      </c>
      <c r="ID42">
        <f ca="1">(ID34^2*(ID38-ID39)-ID35^2*(ID37-ID39)+ID36^2*(ID37-ID38))/ID40</f>
        <v>50.684622778720104</v>
      </c>
      <c r="IE42" s="3" t="s">
        <v>13</v>
      </c>
    </row>
    <row r="43" spans="1:239" x14ac:dyDescent="0.25">
      <c r="A43">
        <f t="shared" si="157"/>
        <v>10</v>
      </c>
      <c r="B43" s="7">
        <v>0.12</v>
      </c>
      <c r="C43">
        <v>55.829330504986565</v>
      </c>
      <c r="D43">
        <v>55.825472214826263</v>
      </c>
      <c r="E43">
        <v>55.810834230235201</v>
      </c>
      <c r="F43">
        <v>55.792200641953322</v>
      </c>
      <c r="G43">
        <v>55.7698027897315</v>
      </c>
      <c r="H43">
        <v>55.753164546666703</v>
      </c>
      <c r="I43">
        <f t="shared" ca="1" si="85"/>
        <v>55.829330504986565</v>
      </c>
      <c r="J43">
        <f t="shared" ca="1" si="86"/>
        <v>55.825472214826263</v>
      </c>
      <c r="K43">
        <f t="shared" ca="1" si="87"/>
        <v>55.810834230235201</v>
      </c>
      <c r="L43">
        <f t="shared" ca="1" si="88"/>
        <v>-2.1559388861496701E-6</v>
      </c>
      <c r="M43">
        <f t="shared" ca="1" si="89"/>
        <v>2.4622502971674012E-4</v>
      </c>
      <c r="N43">
        <f t="shared" ca="1" si="90"/>
        <v>55.822409100716115</v>
      </c>
      <c r="O43">
        <f ca="1">(L43*中間層!$C$3+M43)*中間層!$C$3+N43</f>
        <v>55.825472214826291</v>
      </c>
      <c r="P43">
        <f t="shared" si="158"/>
        <v>10</v>
      </c>
      <c r="Q43" s="3" t="s">
        <v>13</v>
      </c>
      <c r="R43" s="2" t="s">
        <v>26</v>
      </c>
      <c r="S43">
        <f ca="1">(S34^2*(S35*S39-S36*S38)-S35^2*(S34*S39-S36*S37)+S36^2*(S34*S38-S35*S37))/S40</f>
        <v>49.972242529203392</v>
      </c>
      <c r="T43" s="3" t="s">
        <v>13</v>
      </c>
      <c r="U43">
        <v>10</v>
      </c>
      <c r="V43" s="7">
        <v>0.12</v>
      </c>
      <c r="W43">
        <v>55.826541886605249</v>
      </c>
      <c r="X43">
        <v>55.818183752617969</v>
      </c>
      <c r="Y43">
        <v>55.79857560582586</v>
      </c>
      <c r="Z43">
        <v>55.780741212867021</v>
      </c>
      <c r="AA43">
        <v>55.7698027897315</v>
      </c>
      <c r="AB43">
        <v>55.73416682368326</v>
      </c>
      <c r="AC43">
        <f t="shared" ca="1" si="91"/>
        <v>55.826541886605249</v>
      </c>
      <c r="AD43">
        <f t="shared" ca="1" si="92"/>
        <v>55.818183752617969</v>
      </c>
      <c r="AE43">
        <f t="shared" ca="1" si="93"/>
        <v>55.79857560582586</v>
      </c>
      <c r="AF43">
        <f t="shared" ca="1" si="94"/>
        <v>-2.2500025609660953E-6</v>
      </c>
      <c r="AG43">
        <f t="shared" ca="1" si="95"/>
        <v>1.7033770439930151E-4</v>
      </c>
      <c r="AH43">
        <f t="shared" ca="1" si="96"/>
        <v>55.823650007787677</v>
      </c>
      <c r="AI43">
        <f ca="1">(AF43*中間層!$C$3+AG43)*中間層!$C$3+AH43</f>
        <v>55.818183752617948</v>
      </c>
      <c r="AJ43">
        <f t="shared" si="159"/>
        <v>10</v>
      </c>
      <c r="AK43" s="3" t="s">
        <v>13</v>
      </c>
      <c r="AL43" s="2" t="s">
        <v>26</v>
      </c>
      <c r="AM43">
        <f ca="1">(AM34^2*(AM35*AM39-AM36*AM38)-AM35^2*(AM34*AM39-AM36*AM37)+AM36^2*(AM34*AM38-AM35*AM37))/AM40</f>
        <v>49.96548138247627</v>
      </c>
      <c r="AN43">
        <v>10</v>
      </c>
      <c r="AO43" s="7">
        <v>0.12</v>
      </c>
      <c r="AP43">
        <v>55.823246699183279</v>
      </c>
      <c r="AQ43">
        <v>55.809464722994676</v>
      </c>
      <c r="AR43">
        <v>55.788340320831146</v>
      </c>
      <c r="AS43">
        <v>55.75206143295194</v>
      </c>
      <c r="AT43">
        <v>55.733227937790133</v>
      </c>
      <c r="AU43">
        <v>55.700688202463873</v>
      </c>
      <c r="AV43">
        <f t="shared" ca="1" si="97"/>
        <v>55.823246699183279</v>
      </c>
      <c r="AW43">
        <f t="shared" ca="1" si="98"/>
        <v>55.809464722994676</v>
      </c>
      <c r="AX43">
        <f t="shared" ca="1" si="99"/>
        <v>55.788340320831146</v>
      </c>
      <c r="AY43">
        <f t="shared" ca="1" si="100"/>
        <v>-1.4684851949823497E-6</v>
      </c>
      <c r="AZ43">
        <f t="shared" ca="1" si="101"/>
        <v>-5.5366744524292246E-5</v>
      </c>
      <c r="BA43">
        <f t="shared" ca="1" si="102"/>
        <v>55.829686249397007</v>
      </c>
      <c r="BB43">
        <f ca="1">(AY43*中間層!$C$3+AZ43)*中間層!$C$3+BA43</f>
        <v>55.809464722994754</v>
      </c>
      <c r="BC43">
        <f t="shared" si="160"/>
        <v>10</v>
      </c>
      <c r="BD43" s="3" t="s">
        <v>13</v>
      </c>
      <c r="BE43" s="2" t="s">
        <v>26</v>
      </c>
      <c r="BF43">
        <f ca="1">(BF34^2*(BF35*BF39-BF36*BF38)-BF35^2*(BF34*BF39-BF36*BF37)+BF36^2*(BF34*BF38-BF35*BF37))/BF40</f>
        <v>49.961241005698263</v>
      </c>
      <c r="BG43" s="3" t="s">
        <v>13</v>
      </c>
      <c r="BH43">
        <v>10</v>
      </c>
      <c r="BI43" s="7">
        <v>0.12</v>
      </c>
      <c r="BJ43">
        <v>55.821442721919013</v>
      </c>
      <c r="BK43">
        <v>55.802694345982665</v>
      </c>
      <c r="BL43">
        <v>55.774101743501795</v>
      </c>
      <c r="BM43">
        <v>55.744139023791512</v>
      </c>
      <c r="BN43">
        <v>55.709486543825932</v>
      </c>
      <c r="BO43">
        <v>55.673386989472888</v>
      </c>
      <c r="BP43">
        <f t="shared" ca="1" si="103"/>
        <v>55.821442721919013</v>
      </c>
      <c r="BQ43">
        <f t="shared" ca="1" si="104"/>
        <v>55.802694345982665</v>
      </c>
      <c r="BR43">
        <f t="shared" ca="1" si="105"/>
        <v>55.774101743501795</v>
      </c>
      <c r="BS43">
        <f t="shared" ca="1" si="106"/>
        <v>-1.9688453089038377E-6</v>
      </c>
      <c r="BT43">
        <f t="shared" ca="1" si="107"/>
        <v>-7.9640722391261084E-5</v>
      </c>
      <c r="BU43">
        <f t="shared" ca="1" si="108"/>
        <v>55.83034687131083</v>
      </c>
      <c r="BV43">
        <f ca="1">(BS43*中間層!$C$3+BT43)*中間層!$C$3+BU43</f>
        <v>55.802694345982665</v>
      </c>
      <c r="BW43">
        <f t="shared" si="161"/>
        <v>10</v>
      </c>
      <c r="BX43" s="3" t="s">
        <v>13</v>
      </c>
      <c r="BY43" s="2" t="s">
        <v>26</v>
      </c>
      <c r="BZ43">
        <f ca="1">(BZ34^2*(BZ35*BZ39-BZ36*BZ38)-BZ35^2*(BZ34*BZ39-BZ36*BZ37)+BZ36^2*(BZ34*BZ38-BZ35*BZ37))/BZ40</f>
        <v>49.944348025098392</v>
      </c>
      <c r="CA43" s="3" t="s">
        <v>13</v>
      </c>
      <c r="CB43">
        <v>10</v>
      </c>
      <c r="CC43" s="7">
        <v>0.12</v>
      </c>
      <c r="CD43">
        <v>55.832497137203774</v>
      </c>
      <c r="CE43">
        <v>55.80053567608978</v>
      </c>
      <c r="CF43">
        <v>55.755943343349188</v>
      </c>
      <c r="CG43">
        <v>55.721577718914283</v>
      </c>
      <c r="CH43">
        <v>55.695022575133805</v>
      </c>
      <c r="CI43">
        <v>55.680462817459826</v>
      </c>
      <c r="CJ43">
        <f t="shared" ca="1" si="109"/>
        <v>55.832497137203774</v>
      </c>
      <c r="CK43">
        <f t="shared" ca="1" si="110"/>
        <v>55.80053567608978</v>
      </c>
      <c r="CL43">
        <f t="shared" ca="1" si="111"/>
        <v>55.755943343349188</v>
      </c>
      <c r="CM43">
        <f t="shared" ca="1" si="112"/>
        <v>-2.5261743253176975E-6</v>
      </c>
      <c r="CN43">
        <f t="shared" ca="1" si="113"/>
        <v>-2.6030307348193585E-4</v>
      </c>
      <c r="CO43">
        <f t="shared" ca="1" si="114"/>
        <v>55.851827726691155</v>
      </c>
      <c r="CP43">
        <f ca="1">(CM43*中間層!$C$3+CN43)*中間層!$C$3+CO43</f>
        <v>55.800535676089787</v>
      </c>
      <c r="CQ43">
        <f t="shared" si="162"/>
        <v>10</v>
      </c>
      <c r="CR43" s="3" t="s">
        <v>13</v>
      </c>
      <c r="CS43" s="2" t="s">
        <v>26</v>
      </c>
      <c r="CT43">
        <f ca="1">(CT34^2*(CT35*CT39-CT36*CT38)-CT35^2*(CT34*CT39-CT36*CT37)+CT36^2*(CT34*CT38-CT35*CT37))/CT40</f>
        <v>50.006106582246026</v>
      </c>
      <c r="CU43" s="3" t="s">
        <v>13</v>
      </c>
      <c r="CV43">
        <v>10</v>
      </c>
      <c r="CW43" s="7">
        <v>0.12</v>
      </c>
      <c r="CX43">
        <v>55.82613241706327</v>
      </c>
      <c r="CY43">
        <v>55.784761548968035</v>
      </c>
      <c r="CZ43">
        <v>55.745889416822763</v>
      </c>
      <c r="DA43">
        <v>55.703987310202095</v>
      </c>
      <c r="DB43">
        <v>55.685651468923297</v>
      </c>
      <c r="DC43">
        <v>55.714174657873187</v>
      </c>
      <c r="DD43">
        <f t="shared" ca="1" si="115"/>
        <v>55.82613241706327</v>
      </c>
      <c r="DE43">
        <f t="shared" ca="1" si="116"/>
        <v>55.784761548968035</v>
      </c>
      <c r="DF43">
        <f t="shared" ca="1" si="117"/>
        <v>55.745889416822763</v>
      </c>
      <c r="DG43">
        <f t="shared" ca="1" si="118"/>
        <v>4.9974718999328613E-7</v>
      </c>
      <c r="DH43">
        <f t="shared" ca="1" si="119"/>
        <v>-9.0237944040360662E-4</v>
      </c>
      <c r="DI43">
        <f t="shared" ca="1" si="120"/>
        <v>55.870002021108419</v>
      </c>
      <c r="DJ43">
        <f ca="1">(DG43*中間層!$C$3+DH43)*中間層!$C$3+DI43</f>
        <v>55.784761548967992</v>
      </c>
      <c r="DK43">
        <f t="shared" si="163"/>
        <v>10</v>
      </c>
      <c r="DL43" s="3" t="s">
        <v>13</v>
      </c>
      <c r="DM43" s="2" t="s">
        <v>26</v>
      </c>
      <c r="DN43">
        <f ca="1">(DN34^2*(DN35*DN39-DN36*DN38)-DN35^2*(DN34*DN39-DN36*DN37)+DN36^2*(DN34*DN38-DN35*DN37))/DN40</f>
        <v>49.990268918020369</v>
      </c>
      <c r="DO43" s="3" t="s">
        <v>13</v>
      </c>
      <c r="DP43">
        <v>10</v>
      </c>
      <c r="DQ43" s="7">
        <v>0.12</v>
      </c>
      <c r="DR43">
        <v>55.821994510106776</v>
      </c>
      <c r="DS43">
        <v>55.773564769014456</v>
      </c>
      <c r="DT43">
        <v>55.729765885940985</v>
      </c>
      <c r="DU43">
        <v>55.690677964081154</v>
      </c>
      <c r="DV43">
        <v>55.705830064441393</v>
      </c>
      <c r="DW43">
        <v>55.750405096566595</v>
      </c>
      <c r="DX43">
        <f t="shared" ca="1" si="121"/>
        <v>55.821994510106776</v>
      </c>
      <c r="DY43">
        <f t="shared" ca="1" si="122"/>
        <v>55.773564769014456</v>
      </c>
      <c r="DZ43">
        <f t="shared" ca="1" si="123"/>
        <v>55.729765885940985</v>
      </c>
      <c r="EA43">
        <f t="shared" ca="1" si="124"/>
        <v>9.261716037708538E-7</v>
      </c>
      <c r="EB43">
        <f t="shared" ca="1" si="125"/>
        <v>-1.1075205624118921E-3</v>
      </c>
      <c r="EC43">
        <f t="shared" ca="1" si="126"/>
        <v>55.875055109217911</v>
      </c>
      <c r="ED43">
        <f ca="1">(EA43*中間層!$C$3+EB43)*中間層!$C$3+EC43</f>
        <v>55.773564769014428</v>
      </c>
      <c r="EE43">
        <f t="shared" si="164"/>
        <v>10</v>
      </c>
      <c r="EF43" s="3" t="s">
        <v>13</v>
      </c>
      <c r="EG43" s="2" t="s">
        <v>26</v>
      </c>
      <c r="EH43">
        <f ca="1">(EH34^2*(EH35*EH39-EH36*EH38)-EH35^2*(EH34*EH39-EH36*EH37)+EH36^2*(EH34*EH38-EH35*EH37))/EH40</f>
        <v>50.007879865936488</v>
      </c>
      <c r="EI43" s="3" t="s">
        <v>13</v>
      </c>
      <c r="EJ43">
        <v>10</v>
      </c>
      <c r="EK43" s="7">
        <v>0.12</v>
      </c>
      <c r="EL43">
        <v>55.818209079317377</v>
      </c>
      <c r="EM43">
        <v>55.771518701520229</v>
      </c>
      <c r="EN43">
        <v>55.718101518284008</v>
      </c>
      <c r="EO43">
        <v>55.695831808530933</v>
      </c>
      <c r="EP43">
        <v>55.734080312880096</v>
      </c>
      <c r="EQ43">
        <v>55.784321026663996</v>
      </c>
      <c r="ER43">
        <f t="shared" ca="1" si="127"/>
        <v>55.818209079317377</v>
      </c>
      <c r="ES43">
        <f t="shared" ca="1" si="128"/>
        <v>55.771518701520229</v>
      </c>
      <c r="ET43">
        <f t="shared" ca="1" si="129"/>
        <v>55.718101518284008</v>
      </c>
      <c r="EU43">
        <f t="shared" ca="1" si="130"/>
        <v>-1.3453610878132167E-6</v>
      </c>
      <c r="EV43">
        <f t="shared" ca="1" si="131"/>
        <v>-7.3200339277079273E-4</v>
      </c>
      <c r="EW43">
        <f t="shared" ca="1" si="132"/>
        <v>55.858172651675524</v>
      </c>
      <c r="EX43">
        <f ca="1">(EU43*中間層!$C$3+EV43)*中間層!$C$3+EW43</f>
        <v>55.771518701520314</v>
      </c>
      <c r="EY43">
        <f t="shared" si="165"/>
        <v>10</v>
      </c>
      <c r="EZ43" s="3" t="s">
        <v>13</v>
      </c>
      <c r="FA43" s="2" t="s">
        <v>26</v>
      </c>
      <c r="FB43">
        <f ca="1">(FB34^2*(FB35*FB39-FB36*FB38)-FB35^2*(FB34*FB39-FB36*FB37)+FB36^2*(FB34*FB38-FB35*FB37))/FB40</f>
        <v>49.680163037367706</v>
      </c>
      <c r="FC43" s="3" t="s">
        <v>13</v>
      </c>
      <c r="FD43">
        <v>10</v>
      </c>
      <c r="FE43" s="7">
        <v>0.12</v>
      </c>
      <c r="FF43">
        <v>55.812703676670623</v>
      </c>
      <c r="FG43">
        <v>55.759157571225309</v>
      </c>
      <c r="FH43">
        <v>55.704338783730314</v>
      </c>
      <c r="FI43">
        <v>55.722496112800094</v>
      </c>
      <c r="FJ43">
        <v>55.781977015798667</v>
      </c>
      <c r="FK43">
        <v>55.784321026663996</v>
      </c>
      <c r="FL43">
        <f t="shared" ca="1" si="133"/>
        <v>55.812703676670623</v>
      </c>
      <c r="FM43">
        <f t="shared" ca="1" si="134"/>
        <v>55.759157571225309</v>
      </c>
      <c r="FN43">
        <f t="shared" ca="1" si="135"/>
        <v>55.704338783730314</v>
      </c>
      <c r="FO43">
        <f t="shared" ca="1" si="136"/>
        <v>-2.5453640993328006E-7</v>
      </c>
      <c r="FP43">
        <f t="shared" ca="1" si="137"/>
        <v>-1.0327416474158473E-3</v>
      </c>
      <c r="FQ43">
        <f t="shared" ca="1" si="138"/>
        <v>55.864977100066305</v>
      </c>
      <c r="FR43">
        <f ca="1">(FO43*中間層!$C$3+FP43)*中間層!$C$3+FQ43</f>
        <v>55.759157571225387</v>
      </c>
      <c r="FS43">
        <f t="shared" si="166"/>
        <v>10</v>
      </c>
      <c r="FT43" s="3" t="s">
        <v>13</v>
      </c>
      <c r="FU43" s="2" t="s">
        <v>26</v>
      </c>
      <c r="FV43">
        <f ca="1">(FV34^2*(FV35*FV39-FV36*FV38)-FV35^2*(FV34*FV39-FV36*FV37)+FV36^2*(FV34*FV38-FV35*FV37))/FV40</f>
        <v>49.773686534793725</v>
      </c>
      <c r="FW43" s="3" t="s">
        <v>13</v>
      </c>
      <c r="FX43">
        <v>10</v>
      </c>
      <c r="FY43" s="7">
        <v>0.12</v>
      </c>
      <c r="FZ43">
        <v>55.813949401282358</v>
      </c>
      <c r="GA43">
        <v>55.742683338369858</v>
      </c>
      <c r="GB43">
        <v>55.711350643439857</v>
      </c>
      <c r="GC43">
        <v>55.722496112800094</v>
      </c>
      <c r="GD43">
        <v>55.781977015798667</v>
      </c>
      <c r="GE43">
        <v>55.784321026663996</v>
      </c>
      <c r="GF43">
        <f t="shared" ca="1" si="139"/>
        <v>55.813949401282358</v>
      </c>
      <c r="GG43">
        <f t="shared" ca="1" si="140"/>
        <v>55.742683338369858</v>
      </c>
      <c r="GH43">
        <f t="shared" ca="1" si="141"/>
        <v>55.711350643439857</v>
      </c>
      <c r="GI43">
        <f t="shared" ca="1" si="142"/>
        <v>7.9866735964988046E-6</v>
      </c>
      <c r="GJ43">
        <f t="shared" ca="1" si="143"/>
        <v>-2.6233222977249684E-3</v>
      </c>
      <c r="GK43">
        <f t="shared" ca="1" si="144"/>
        <v>55.925148832177371</v>
      </c>
      <c r="GL43">
        <f ca="1">(GI43*中間層!$C$3+GJ43)*中間層!$C$3+GK43</f>
        <v>55.742683338369865</v>
      </c>
      <c r="GM43">
        <f t="shared" si="167"/>
        <v>10</v>
      </c>
      <c r="GN43" s="3" t="s">
        <v>13</v>
      </c>
      <c r="GO43" s="2" t="s">
        <v>26</v>
      </c>
      <c r="GP43">
        <f ca="1">(GP34^2*(GP35*GP39-GP36*GP38)-GP35^2*(GP34*GP39-GP36*GP37)+GP36^2*(GP34*GP38-GP35*GP37))/GP40</f>
        <v>50.035978166247091</v>
      </c>
      <c r="GQ43" s="3" t="s">
        <v>13</v>
      </c>
      <c r="GR43">
        <v>10</v>
      </c>
      <c r="GS43" s="7">
        <v>0.12</v>
      </c>
      <c r="GT43">
        <v>55.803599442248434</v>
      </c>
      <c r="GU43">
        <v>55.728104943194062</v>
      </c>
      <c r="GV43">
        <v>55.753368080978653</v>
      </c>
      <c r="GW43">
        <v>55.722496112800094</v>
      </c>
      <c r="GX43">
        <v>55.781977015798667</v>
      </c>
      <c r="GY43">
        <v>55.784321026663996</v>
      </c>
      <c r="GZ43">
        <f t="shared" ca="1" si="145"/>
        <v>55.803599442248434</v>
      </c>
      <c r="HA43">
        <f t="shared" ca="1" si="146"/>
        <v>55.728104943194062</v>
      </c>
      <c r="HB43">
        <f t="shared" ca="1" si="147"/>
        <v>55.753368080978653</v>
      </c>
      <c r="HC43">
        <f t="shared" ca="1" si="148"/>
        <v>2.0151527367794187E-5</v>
      </c>
      <c r="HD43">
        <f t="shared" ca="1" si="149"/>
        <v>-4.5326190862563466E-3</v>
      </c>
      <c r="HE43">
        <f t="shared" ca="1" si="150"/>
        <v>55.979851578141748</v>
      </c>
      <c r="HF43">
        <f ca="1">(HC43*中間層!$C$3+HD43)*中間層!$C$3+HE43</f>
        <v>55.728104943194054</v>
      </c>
      <c r="HG43">
        <f t="shared" si="168"/>
        <v>10</v>
      </c>
      <c r="HH43" s="3" t="s">
        <v>13</v>
      </c>
      <c r="HI43" s="2" t="s">
        <v>26</v>
      </c>
      <c r="HJ43">
        <f ca="1">(HJ34^2*(HJ35*HJ39-HJ36*HJ38)-HJ35^2*(HJ34*HJ39-HJ36*HJ37)+HJ36^2*(HJ34*HJ38-HJ35*HJ37))/HJ40</f>
        <v>49.964719608644323</v>
      </c>
      <c r="HK43" s="3" t="s">
        <v>13</v>
      </c>
      <c r="HL43">
        <v>10</v>
      </c>
      <c r="HM43" s="7">
        <v>0.12</v>
      </c>
      <c r="HN43">
        <v>55.792045202822578</v>
      </c>
      <c r="HO43">
        <v>55.742069820457125</v>
      </c>
      <c r="HP43">
        <v>55.753368080978653</v>
      </c>
      <c r="HQ43">
        <v>55.722496112800094</v>
      </c>
      <c r="HR43">
        <v>55.781977015798667</v>
      </c>
      <c r="HS43">
        <v>55.784321026663996</v>
      </c>
      <c r="HT43">
        <f t="shared" ca="1" si="151"/>
        <v>55.792045202822578</v>
      </c>
      <c r="HU43">
        <f t="shared" ca="1" si="152"/>
        <v>55.742069820457125</v>
      </c>
      <c r="HV43">
        <f t="shared" ca="1" si="153"/>
        <v>55.753368080978653</v>
      </c>
      <c r="HW43">
        <f t="shared" ca="1" si="154"/>
        <v>1.2254728577394416E-5</v>
      </c>
      <c r="HX43">
        <f t="shared" ca="1" si="155"/>
        <v>-2.8377169339184861E-3</v>
      </c>
      <c r="HY43">
        <f t="shared" ca="1" si="156"/>
        <v>55.903294228074941</v>
      </c>
      <c r="HZ43">
        <f ca="1">(HW43*中間層!$C$3+HX43)*中間層!$C$3+HY43</f>
        <v>55.74206982045704</v>
      </c>
      <c r="IA43">
        <f t="shared" si="169"/>
        <v>10</v>
      </c>
      <c r="IB43" s="3" t="s">
        <v>13</v>
      </c>
      <c r="IC43" s="2" t="s">
        <v>26</v>
      </c>
      <c r="ID43">
        <f ca="1">(ID34^2*(ID35*ID39-ID36*ID38)-ID35^2*(ID34*ID39-ID36*ID37)+ID36^2*(ID34*ID38-ID35*ID37))/ID40</f>
        <v>49.962529319200151</v>
      </c>
      <c r="IE43" s="3" t="s">
        <v>13</v>
      </c>
    </row>
    <row r="44" spans="1:239" x14ac:dyDescent="0.25">
      <c r="A44">
        <f t="shared" si="157"/>
        <v>11</v>
      </c>
      <c r="B44" s="7">
        <v>0.13</v>
      </c>
      <c r="C44">
        <v>56.297210493144625</v>
      </c>
      <c r="D44">
        <v>56.291568258528194</v>
      </c>
      <c r="E44">
        <v>56.273678857998405</v>
      </c>
      <c r="F44">
        <v>56.251659970834062</v>
      </c>
      <c r="G44">
        <v>56.225918185865133</v>
      </c>
      <c r="H44">
        <v>56.210543059635157</v>
      </c>
      <c r="I44">
        <f t="shared" ca="1" si="85"/>
        <v>56.297210493144625</v>
      </c>
      <c r="J44">
        <f t="shared" ca="1" si="86"/>
        <v>56.291568258528194</v>
      </c>
      <c r="K44">
        <f t="shared" ca="1" si="87"/>
        <v>56.273678857998405</v>
      </c>
      <c r="L44">
        <f t="shared" ca="1" si="88"/>
        <v>-2.4494331826736013E-6</v>
      </c>
      <c r="M44">
        <f t="shared" ca="1" si="89"/>
        <v>2.5457028507211985E-4</v>
      </c>
      <c r="N44">
        <f t="shared" ca="1" si="90"/>
        <v>56.290605561847599</v>
      </c>
      <c r="O44">
        <f ca="1">(L44*中間層!$C$3+M44)*中間層!$C$3+N44</f>
        <v>56.291568258528073</v>
      </c>
      <c r="P44">
        <f t="shared" si="158"/>
        <v>11</v>
      </c>
      <c r="Q44" s="3" t="s">
        <v>13</v>
      </c>
      <c r="R44" s="2" t="s">
        <v>39</v>
      </c>
      <c r="S44">
        <f ca="1">(S41*中間層!$C$4+S42)*中間層!$C$4+S43</f>
        <v>54.882951006907547</v>
      </c>
      <c r="T44" s="3" t="s">
        <v>13</v>
      </c>
      <c r="U44">
        <v>11</v>
      </c>
      <c r="V44" s="7">
        <v>0.13</v>
      </c>
      <c r="W44">
        <v>56.294189979980757</v>
      </c>
      <c r="X44">
        <v>56.282757108828285</v>
      </c>
      <c r="Y44">
        <v>56.259370327028826</v>
      </c>
      <c r="Z44">
        <v>56.243221320052413</v>
      </c>
      <c r="AA44">
        <v>56.225918185865133</v>
      </c>
      <c r="AB44">
        <v>56.180485529391767</v>
      </c>
      <c r="AC44">
        <f t="shared" ca="1" si="91"/>
        <v>56.294189979980757</v>
      </c>
      <c r="AD44">
        <f t="shared" ca="1" si="92"/>
        <v>56.282757108828285</v>
      </c>
      <c r="AE44">
        <f t="shared" ca="1" si="93"/>
        <v>56.259370327028826</v>
      </c>
      <c r="AF44">
        <f t="shared" ca="1" si="94"/>
        <v>-2.3907821293960297E-6</v>
      </c>
      <c r="AG44">
        <f t="shared" ca="1" si="95"/>
        <v>1.299598963601768E-4</v>
      </c>
      <c r="AH44">
        <f t="shared" ca="1" si="96"/>
        <v>56.293668940486249</v>
      </c>
      <c r="AI44">
        <f ca="1">(AF44*中間層!$C$3+AG44)*中間層!$C$3+AH44</f>
        <v>56.282757108828307</v>
      </c>
      <c r="AJ44">
        <f t="shared" si="159"/>
        <v>11</v>
      </c>
      <c r="AK44" s="3" t="s">
        <v>13</v>
      </c>
      <c r="AL44" s="2" t="s">
        <v>39</v>
      </c>
      <c r="AM44">
        <f ca="1">(AM41*中間層!$C$4+AM42)*中間層!$C$4+AM43</f>
        <v>54.878139579419638</v>
      </c>
      <c r="AN44">
        <v>11</v>
      </c>
      <c r="AO44" s="7">
        <v>0.13</v>
      </c>
      <c r="AP44">
        <v>56.290347791963278</v>
      </c>
      <c r="AQ44">
        <v>56.272719885620369</v>
      </c>
      <c r="AR44">
        <v>56.252016604355688</v>
      </c>
      <c r="AS44">
        <v>56.209166569060471</v>
      </c>
      <c r="AT44">
        <v>56.179320517085181</v>
      </c>
      <c r="AU44">
        <v>56.144256477088028</v>
      </c>
      <c r="AV44">
        <f t="shared" ca="1" si="97"/>
        <v>56.290347791963278</v>
      </c>
      <c r="AW44">
        <f t="shared" ca="1" si="98"/>
        <v>56.272719885620369</v>
      </c>
      <c r="AX44">
        <f t="shared" ca="1" si="99"/>
        <v>56.252016604355688</v>
      </c>
      <c r="AY44">
        <f t="shared" ca="1" si="100"/>
        <v>-6.150749843563972E-7</v>
      </c>
      <c r="AZ44">
        <f t="shared" ca="1" si="101"/>
        <v>-2.6029687920505742E-4</v>
      </c>
      <c r="BA44">
        <f t="shared" ca="1" si="102"/>
        <v>56.304900323384437</v>
      </c>
      <c r="BB44">
        <f ca="1">(AY44*中間層!$C$3+AZ44)*中間層!$C$3+BA44</f>
        <v>56.272719885620369</v>
      </c>
      <c r="BC44">
        <f t="shared" si="160"/>
        <v>11</v>
      </c>
      <c r="BD44" s="3" t="s">
        <v>13</v>
      </c>
      <c r="BE44" s="2" t="s">
        <v>39</v>
      </c>
      <c r="BF44">
        <f ca="1">(BF41*中間層!$C$4+BF42)*中間層!$C$4+BF43</f>
        <v>54.871702143946067</v>
      </c>
      <c r="BG44" s="3" t="s">
        <v>13</v>
      </c>
      <c r="BH44">
        <v>11</v>
      </c>
      <c r="BI44" s="7">
        <v>0.13</v>
      </c>
      <c r="BJ44">
        <v>56.288313889945947</v>
      </c>
      <c r="BK44">
        <v>56.265039220641505</v>
      </c>
      <c r="BL44">
        <v>56.235183396284206</v>
      </c>
      <c r="BM44">
        <v>56.19272971878037</v>
      </c>
      <c r="BN44">
        <v>56.154508652288065</v>
      </c>
      <c r="BO44">
        <v>56.118474444679073</v>
      </c>
      <c r="BP44">
        <f t="shared" ca="1" si="103"/>
        <v>56.288313889945947</v>
      </c>
      <c r="BQ44">
        <f t="shared" ca="1" si="104"/>
        <v>56.265039220641505</v>
      </c>
      <c r="BR44">
        <f t="shared" ca="1" si="105"/>
        <v>56.235183396284206</v>
      </c>
      <c r="BS44">
        <f t="shared" ca="1" si="106"/>
        <v>-1.3162310105690266E-6</v>
      </c>
      <c r="BT44">
        <f t="shared" ca="1" si="107"/>
        <v>-2.6805873450314266E-4</v>
      </c>
      <c r="BU44">
        <f t="shared" ca="1" si="108"/>
        <v>56.305007404197603</v>
      </c>
      <c r="BV44">
        <f ca="1">(BS44*中間層!$C$3+BT44)*中間層!$C$3+BU44</f>
        <v>56.265039220641597</v>
      </c>
      <c r="BW44">
        <f t="shared" si="161"/>
        <v>11</v>
      </c>
      <c r="BX44" s="3" t="s">
        <v>13</v>
      </c>
      <c r="BY44" s="2" t="s">
        <v>39</v>
      </c>
      <c r="BZ44">
        <f ca="1">(BZ41*中間層!$C$4+BZ42)*中間層!$C$4+BZ43</f>
        <v>54.866545567220065</v>
      </c>
      <c r="CA44" s="3" t="s">
        <v>13</v>
      </c>
      <c r="CB44">
        <v>11</v>
      </c>
      <c r="CC44" s="7">
        <v>0.13</v>
      </c>
      <c r="CD44">
        <v>56.299811213729626</v>
      </c>
      <c r="CE44">
        <v>56.266664050984815</v>
      </c>
      <c r="CF44">
        <v>56.213958348142114</v>
      </c>
      <c r="CG44">
        <v>56.168741178458212</v>
      </c>
      <c r="CH44">
        <v>56.138273041601657</v>
      </c>
      <c r="CI44">
        <v>56.122800770908306</v>
      </c>
      <c r="CJ44">
        <f t="shared" ca="1" si="109"/>
        <v>56.299811213729626</v>
      </c>
      <c r="CK44">
        <f t="shared" ca="1" si="110"/>
        <v>56.266664050984815</v>
      </c>
      <c r="CL44">
        <f t="shared" ca="1" si="111"/>
        <v>56.213958348142114</v>
      </c>
      <c r="CM44">
        <f t="shared" ca="1" si="112"/>
        <v>-3.9117080195792373E-6</v>
      </c>
      <c r="CN44">
        <f t="shared" ca="1" si="113"/>
        <v>-7.6187051959521789E-5</v>
      </c>
      <c r="CO44">
        <f t="shared" ca="1" si="114"/>
        <v>56.313399836376519</v>
      </c>
      <c r="CP44">
        <f ca="1">(CM44*中間層!$C$3+CN44)*中間層!$C$3+CO44</f>
        <v>56.266664050984772</v>
      </c>
      <c r="CQ44">
        <f t="shared" si="162"/>
        <v>11</v>
      </c>
      <c r="CR44" s="3" t="s">
        <v>13</v>
      </c>
      <c r="CS44" s="2" t="s">
        <v>39</v>
      </c>
      <c r="CT44">
        <f ca="1">(CT41*中間層!$C$4+CT42)*中間層!$C$4+CT43</f>
        <v>54.860161268079736</v>
      </c>
      <c r="CU44" s="3" t="s">
        <v>13</v>
      </c>
      <c r="CV44">
        <v>11</v>
      </c>
      <c r="CW44" s="7">
        <v>0.13</v>
      </c>
      <c r="CX44">
        <v>56.294709250742116</v>
      </c>
      <c r="CY44">
        <v>56.247532196337943</v>
      </c>
      <c r="CZ44">
        <v>56.194950316813227</v>
      </c>
      <c r="DA44">
        <v>56.148806526045995</v>
      </c>
      <c r="DB44">
        <v>56.129406174033832</v>
      </c>
      <c r="DC44">
        <v>56.160430129560645</v>
      </c>
      <c r="DD44">
        <f t="shared" ca="1" si="115"/>
        <v>56.294709250742116</v>
      </c>
      <c r="DE44">
        <f t="shared" ca="1" si="116"/>
        <v>56.247532196337943</v>
      </c>
      <c r="DF44">
        <f t="shared" ca="1" si="117"/>
        <v>56.194950316813227</v>
      </c>
      <c r="DG44">
        <f t="shared" ca="1" si="118"/>
        <v>-1.0809650241080817E-6</v>
      </c>
      <c r="DH44">
        <f t="shared" ca="1" si="119"/>
        <v>-7.8139633446717516E-4</v>
      </c>
      <c r="DI44">
        <f t="shared" ca="1" si="120"/>
        <v>56.336481480025796</v>
      </c>
      <c r="DJ44">
        <f ca="1">(DG44*中間層!$C$3+DH44)*中間層!$C$3+DI44</f>
        <v>56.247532196338</v>
      </c>
      <c r="DK44">
        <f t="shared" si="163"/>
        <v>11</v>
      </c>
      <c r="DL44" s="3" t="s">
        <v>13</v>
      </c>
      <c r="DM44" s="2" t="s">
        <v>39</v>
      </c>
      <c r="DN44">
        <f ca="1">(DN41*中間層!$C$4+DN42)*中間層!$C$4+DN43</f>
        <v>54.84976758619171</v>
      </c>
      <c r="DO44" s="3" t="s">
        <v>13</v>
      </c>
      <c r="DP44">
        <v>11</v>
      </c>
      <c r="DQ44" s="7">
        <v>0.13</v>
      </c>
      <c r="DR44">
        <v>56.290697455215422</v>
      </c>
      <c r="DS44">
        <v>56.234695831034117</v>
      </c>
      <c r="DT44">
        <v>56.178520746484629</v>
      </c>
      <c r="DU44">
        <v>56.13544217868759</v>
      </c>
      <c r="DV44">
        <v>56.151295804746525</v>
      </c>
      <c r="DW44">
        <v>56.200407385230989</v>
      </c>
      <c r="DX44">
        <f t="shared" ca="1" si="121"/>
        <v>56.290697455215422</v>
      </c>
      <c r="DY44">
        <f t="shared" ca="1" si="122"/>
        <v>56.234695831034117</v>
      </c>
      <c r="DZ44">
        <f t="shared" ca="1" si="123"/>
        <v>56.178520746484629</v>
      </c>
      <c r="EA44">
        <f t="shared" ca="1" si="124"/>
        <v>-3.4692073635596898E-8</v>
      </c>
      <c r="EB44">
        <f t="shared" ca="1" si="125"/>
        <v>-1.1148286725806852E-3</v>
      </c>
      <c r="EC44">
        <f t="shared" ca="1" si="126"/>
        <v>56.34652561902854</v>
      </c>
      <c r="ED44">
        <f ca="1">(EA44*中間層!$C$3+EB44)*中間層!$C$3+EC44</f>
        <v>56.234695831034117</v>
      </c>
      <c r="EE44">
        <f t="shared" si="164"/>
        <v>11</v>
      </c>
      <c r="EF44" s="3" t="s">
        <v>13</v>
      </c>
      <c r="EG44" s="2" t="s">
        <v>39</v>
      </c>
      <c r="EH44">
        <f ca="1">(EH41*中間層!$C$4+EH42)*中間層!$C$4+EH43</f>
        <v>54.84172894737987</v>
      </c>
      <c r="EI44" s="3" t="s">
        <v>13</v>
      </c>
      <c r="EJ44">
        <v>11</v>
      </c>
      <c r="EK44" s="7">
        <v>0.13</v>
      </c>
      <c r="EL44">
        <v>56.286983232635393</v>
      </c>
      <c r="EM44">
        <v>56.225150391904357</v>
      </c>
      <c r="EN44">
        <v>56.16566305394236</v>
      </c>
      <c r="EO44">
        <v>56.141189627032503</v>
      </c>
      <c r="EP44">
        <v>56.184049640374752</v>
      </c>
      <c r="EQ44">
        <v>56.247388468686317</v>
      </c>
      <c r="ER44">
        <f t="shared" ca="1" si="127"/>
        <v>56.286983232635393</v>
      </c>
      <c r="ES44">
        <f t="shared" ca="1" si="128"/>
        <v>56.225150391904357</v>
      </c>
      <c r="ET44">
        <f t="shared" ca="1" si="129"/>
        <v>56.16566305394236</v>
      </c>
      <c r="EU44">
        <f t="shared" ca="1" si="130"/>
        <v>4.6910055380976702E-7</v>
      </c>
      <c r="EV44">
        <f t="shared" ca="1" si="131"/>
        <v>-1.3070218976918822E-3</v>
      </c>
      <c r="EW44">
        <f t="shared" ca="1" si="132"/>
        <v>56.351161576135517</v>
      </c>
      <c r="EX44">
        <f ca="1">(EU44*中間層!$C$3+EV44)*中間層!$C$3+EW44</f>
        <v>56.225150391904428</v>
      </c>
      <c r="EY44">
        <f t="shared" si="165"/>
        <v>11</v>
      </c>
      <c r="EZ44" s="3" t="s">
        <v>13</v>
      </c>
      <c r="FA44" s="2" t="s">
        <v>39</v>
      </c>
      <c r="FB44">
        <f ca="1">(FB41*中間層!$C$4+FB42)*中間層!$C$4+FB43</f>
        <v>54.846887108220528</v>
      </c>
      <c r="FC44" s="3" t="s">
        <v>13</v>
      </c>
      <c r="FD44">
        <v>11</v>
      </c>
      <c r="FE44" s="7">
        <v>0.13</v>
      </c>
      <c r="FF44">
        <v>56.281187150263584</v>
      </c>
      <c r="FG44">
        <v>56.211749314963505</v>
      </c>
      <c r="FH44">
        <v>56.151588447515643</v>
      </c>
      <c r="FI44">
        <v>56.171187612041003</v>
      </c>
      <c r="FJ44">
        <v>56.237708286123997</v>
      </c>
      <c r="FK44">
        <v>56.247388468686317</v>
      </c>
      <c r="FL44">
        <f t="shared" ca="1" si="133"/>
        <v>56.281187150263584</v>
      </c>
      <c r="FM44">
        <f t="shared" ca="1" si="134"/>
        <v>56.211749314963505</v>
      </c>
      <c r="FN44">
        <f t="shared" ca="1" si="135"/>
        <v>56.151588447515643</v>
      </c>
      <c r="FO44">
        <f t="shared" ca="1" si="136"/>
        <v>1.8553935704421747E-6</v>
      </c>
      <c r="FP44">
        <f t="shared" ca="1" si="137"/>
        <v>-1.6670657415680517E-3</v>
      </c>
      <c r="FQ44">
        <f t="shared" ca="1" si="138"/>
        <v>56.359901953415843</v>
      </c>
      <c r="FR44">
        <f ca="1">(FO44*中間層!$C$3+FP44)*中間層!$C$3+FQ44</f>
        <v>56.211749314963463</v>
      </c>
      <c r="FS44">
        <f t="shared" si="166"/>
        <v>11</v>
      </c>
      <c r="FT44" s="3" t="s">
        <v>13</v>
      </c>
      <c r="FU44" s="2" t="s">
        <v>39</v>
      </c>
      <c r="FV44">
        <f ca="1">(FV41*中間層!$C$4+FV42)*中間層!$C$4+FV43</f>
        <v>54.836642239149192</v>
      </c>
      <c r="FW44" s="3" t="s">
        <v>13</v>
      </c>
      <c r="FX44">
        <v>11</v>
      </c>
      <c r="FY44" s="7">
        <v>0.13</v>
      </c>
      <c r="FZ44">
        <v>56.273835044510726</v>
      </c>
      <c r="GA44">
        <v>56.194704807888989</v>
      </c>
      <c r="GB44">
        <v>56.159536894188378</v>
      </c>
      <c r="GC44">
        <v>56.171187612041003</v>
      </c>
      <c r="GD44">
        <v>56.237708286123997</v>
      </c>
      <c r="GE44">
        <v>56.247388468686317</v>
      </c>
      <c r="GF44">
        <f t="shared" ca="1" si="139"/>
        <v>56.273835044510726</v>
      </c>
      <c r="GG44">
        <f t="shared" ca="1" si="140"/>
        <v>56.194704807888989</v>
      </c>
      <c r="GH44">
        <f t="shared" ca="1" si="141"/>
        <v>56.159536894188378</v>
      </c>
      <c r="GI44">
        <f t="shared" ca="1" si="142"/>
        <v>8.7924645842231258E-6</v>
      </c>
      <c r="GJ44">
        <f t="shared" ca="1" si="143"/>
        <v>-2.9014744200684807E-3</v>
      </c>
      <c r="GK44">
        <f t="shared" ca="1" si="144"/>
        <v>56.396927604053531</v>
      </c>
      <c r="GL44">
        <f ca="1">(GI44*中間層!$C$3+GJ44)*中間層!$C$3+GK44</f>
        <v>56.194704807888911</v>
      </c>
      <c r="GM44">
        <f t="shared" si="167"/>
        <v>11</v>
      </c>
      <c r="GN44" s="3" t="s">
        <v>13</v>
      </c>
      <c r="GO44" s="2" t="s">
        <v>39</v>
      </c>
      <c r="GP44">
        <f ca="1">(GP41*中間層!$C$4+GP42)*中間層!$C$4+GP43</f>
        <v>54.826469493878172</v>
      </c>
      <c r="GQ44" s="3" t="s">
        <v>13</v>
      </c>
      <c r="GR44">
        <v>11</v>
      </c>
      <c r="GS44" s="7">
        <v>0.13</v>
      </c>
      <c r="GT44">
        <v>56.264300086691904</v>
      </c>
      <c r="GU44">
        <v>56.179258241643787</v>
      </c>
      <c r="GV44">
        <v>56.207789428085803</v>
      </c>
      <c r="GW44">
        <v>56.171187612041003</v>
      </c>
      <c r="GX44">
        <v>56.237708286123997</v>
      </c>
      <c r="GY44">
        <v>56.247388468686317</v>
      </c>
      <c r="GZ44">
        <f t="shared" ca="1" si="145"/>
        <v>56.264300086691904</v>
      </c>
      <c r="HA44">
        <f t="shared" ca="1" si="146"/>
        <v>56.179258241643787</v>
      </c>
      <c r="HB44">
        <f t="shared" ca="1" si="147"/>
        <v>56.207789428085803</v>
      </c>
      <c r="HC44">
        <f t="shared" ca="1" si="148"/>
        <v>2.2714606298028228E-5</v>
      </c>
      <c r="HD44">
        <f t="shared" ca="1" si="149"/>
        <v>-5.1080278456663566E-3</v>
      </c>
      <c r="HE44">
        <f t="shared" ca="1" si="150"/>
        <v>56.46291496323019</v>
      </c>
      <c r="HF44">
        <f ca="1">(HC44*中間層!$C$3+HD44)*中間層!$C$3+HE44</f>
        <v>56.179258241643836</v>
      </c>
      <c r="HG44">
        <f t="shared" si="168"/>
        <v>11</v>
      </c>
      <c r="HH44" s="3" t="s">
        <v>13</v>
      </c>
      <c r="HI44" s="2" t="s">
        <v>39</v>
      </c>
      <c r="HJ44">
        <f ca="1">(HJ41*中間層!$C$4+HJ42)*中間層!$C$4+HJ43</f>
        <v>54.812234057324957</v>
      </c>
      <c r="HK44" s="3" t="s">
        <v>13</v>
      </c>
      <c r="HL44">
        <v>11</v>
      </c>
      <c r="HM44" s="7">
        <v>0.13</v>
      </c>
      <c r="HN44">
        <v>56.253295057854103</v>
      </c>
      <c r="HO44">
        <v>56.196183676761017</v>
      </c>
      <c r="HP44">
        <v>56.207789428085803</v>
      </c>
      <c r="HQ44">
        <v>56.171187612041003</v>
      </c>
      <c r="HR44">
        <v>56.237708286123997</v>
      </c>
      <c r="HS44">
        <v>56.247388468686317</v>
      </c>
      <c r="HT44">
        <f t="shared" ca="1" si="151"/>
        <v>56.253295057854103</v>
      </c>
      <c r="HU44">
        <f t="shared" ca="1" si="152"/>
        <v>56.196183676761017</v>
      </c>
      <c r="HV44">
        <f t="shared" ca="1" si="153"/>
        <v>56.207789428085803</v>
      </c>
      <c r="HW44">
        <f t="shared" ca="1" si="154"/>
        <v>1.3743426483573785E-5</v>
      </c>
      <c r="HX44">
        <f t="shared" ca="1" si="155"/>
        <v>-3.2037415943979397E-3</v>
      </c>
      <c r="HY44">
        <f t="shared" ca="1" si="156"/>
        <v>56.379123571365</v>
      </c>
      <c r="HZ44">
        <f ca="1">(HW44*中間層!$C$3+HX44)*中間層!$C$3+HY44</f>
        <v>56.196183676760946</v>
      </c>
      <c r="IA44">
        <f t="shared" si="169"/>
        <v>11</v>
      </c>
      <c r="IB44" s="3" t="s">
        <v>13</v>
      </c>
      <c r="IC44" s="2" t="s">
        <v>39</v>
      </c>
      <c r="ID44">
        <f ca="1">(ID41*中間層!$C$4+ID42)*中間層!$C$4+ID43</f>
        <v>54.82108399224596</v>
      </c>
      <c r="IE44" s="3" t="s">
        <v>13</v>
      </c>
    </row>
    <row r="45" spans="1:239" x14ac:dyDescent="0.25">
      <c r="A45">
        <f t="shared" si="157"/>
        <v>12</v>
      </c>
      <c r="B45" s="7">
        <v>0.14000000000000001</v>
      </c>
      <c r="C45">
        <v>56.762050934638417</v>
      </c>
      <c r="D45">
        <v>56.754268995366871</v>
      </c>
      <c r="E45">
        <v>56.732390723289228</v>
      </c>
      <c r="F45">
        <v>56.706816007636277</v>
      </c>
      <c r="G45">
        <v>56.677434720897296</v>
      </c>
      <c r="H45">
        <v>56.659917805771272</v>
      </c>
      <c r="I45">
        <f t="shared" ca="1" si="85"/>
        <v>56.762050934638417</v>
      </c>
      <c r="J45">
        <f t="shared" ca="1" si="86"/>
        <v>56.754268995366871</v>
      </c>
      <c r="K45">
        <f t="shared" ca="1" si="87"/>
        <v>56.732390723289228</v>
      </c>
      <c r="L45">
        <f t="shared" ca="1" si="88"/>
        <v>-2.8192665612205017E-6</v>
      </c>
      <c r="M45">
        <f t="shared" ca="1" si="89"/>
        <v>2.6725119875202095E-4</v>
      </c>
      <c r="N45">
        <f t="shared" ca="1" si="90"/>
        <v>56.755736541103872</v>
      </c>
      <c r="O45">
        <f ca="1">(L45*中間層!$C$3+M45)*中間層!$C$3+N45</f>
        <v>56.754268995366871</v>
      </c>
      <c r="P45">
        <f t="shared" si="158"/>
        <v>12</v>
      </c>
      <c r="Q45" s="3" t="s">
        <v>13</v>
      </c>
      <c r="T45" s="3" t="s">
        <v>13</v>
      </c>
      <c r="U45">
        <v>12</v>
      </c>
      <c r="V45" s="7">
        <v>0.14000000000000001</v>
      </c>
      <c r="W45">
        <v>56.758753611692235</v>
      </c>
      <c r="X45">
        <v>56.743632930566442</v>
      </c>
      <c r="Y45">
        <v>56.716275190036157</v>
      </c>
      <c r="Z45">
        <v>56.695744360373908</v>
      </c>
      <c r="AA45">
        <v>56.677434720897296</v>
      </c>
      <c r="AB45">
        <v>56.620974257047031</v>
      </c>
      <c r="AC45">
        <f t="shared" ca="1" si="91"/>
        <v>56.758753611692235</v>
      </c>
      <c r="AD45">
        <f t="shared" ca="1" si="92"/>
        <v>56.743632930566442</v>
      </c>
      <c r="AE45">
        <f t="shared" ca="1" si="93"/>
        <v>56.716275190036157</v>
      </c>
      <c r="AF45">
        <f t="shared" ca="1" si="94"/>
        <v>-2.4474118808993808E-6</v>
      </c>
      <c r="AG45">
        <f t="shared" ca="1" si="95"/>
        <v>6.4698159618856838E-5</v>
      </c>
      <c r="AH45">
        <f t="shared" ca="1" si="96"/>
        <v>56.761637233413516</v>
      </c>
      <c r="AI45">
        <f ca="1">(AF45*中間層!$C$3+AG45)*中間層!$C$3+AH45</f>
        <v>56.743632930566406</v>
      </c>
      <c r="AJ45">
        <f t="shared" si="159"/>
        <v>12</v>
      </c>
      <c r="AK45" s="3" t="s">
        <v>13</v>
      </c>
      <c r="AN45">
        <v>12</v>
      </c>
      <c r="AO45" s="7">
        <v>0.14000000000000001</v>
      </c>
      <c r="AP45">
        <v>56.754270652342122</v>
      </c>
      <c r="AQ45">
        <v>56.732119514781026</v>
      </c>
      <c r="AR45">
        <v>56.70626446937726</v>
      </c>
      <c r="AS45">
        <v>56.659112522169423</v>
      </c>
      <c r="AT45">
        <v>56.619510917049233</v>
      </c>
      <c r="AU45">
        <v>56.582516301638933</v>
      </c>
      <c r="AV45">
        <f t="shared" ca="1" si="97"/>
        <v>56.754270652342122</v>
      </c>
      <c r="AW45">
        <f t="shared" ca="1" si="98"/>
        <v>56.732119514781026</v>
      </c>
      <c r="AX45">
        <f t="shared" ca="1" si="99"/>
        <v>56.70626446937726</v>
      </c>
      <c r="AY45">
        <f t="shared" ca="1" si="100"/>
        <v>-7.407815685346577E-7</v>
      </c>
      <c r="AZ45">
        <f t="shared" ca="1" si="101"/>
        <v>-3.3190551594181283E-4</v>
      </c>
      <c r="BA45">
        <f t="shared" ca="1" si="102"/>
        <v>56.772717882060554</v>
      </c>
      <c r="BB45">
        <f ca="1">(AY45*中間層!$C$3+AZ45)*中間層!$C$3+BA45</f>
        <v>56.732119514781026</v>
      </c>
      <c r="BC45">
        <f t="shared" si="160"/>
        <v>12</v>
      </c>
      <c r="BD45" s="3" t="s">
        <v>13</v>
      </c>
      <c r="BG45" s="3" t="s">
        <v>13</v>
      </c>
      <c r="BH45">
        <v>12</v>
      </c>
      <c r="BI45" s="7">
        <v>0.14000000000000001</v>
      </c>
      <c r="BJ45">
        <v>56.751923250629808</v>
      </c>
      <c r="BK45">
        <v>56.723189426003344</v>
      </c>
      <c r="BL45">
        <v>56.688296529314336</v>
      </c>
      <c r="BM45">
        <v>56.635698412516376</v>
      </c>
      <c r="BN45">
        <v>56.594200468419558</v>
      </c>
      <c r="BO45">
        <v>56.558855660353075</v>
      </c>
      <c r="BP45">
        <f t="shared" ca="1" si="103"/>
        <v>56.751923250629808</v>
      </c>
      <c r="BQ45">
        <f t="shared" ca="1" si="104"/>
        <v>56.723189426003344</v>
      </c>
      <c r="BR45">
        <f t="shared" ca="1" si="105"/>
        <v>56.688296529314336</v>
      </c>
      <c r="BS45">
        <f t="shared" ca="1" si="106"/>
        <v>-1.2318144125092658E-6</v>
      </c>
      <c r="BT45">
        <f t="shared" ca="1" si="107"/>
        <v>-3.8990433065293927E-4</v>
      </c>
      <c r="BU45">
        <f t="shared" ca="1" si="108"/>
        <v>56.774498003193735</v>
      </c>
      <c r="BV45">
        <f ca="1">(BS45*中間層!$C$3+BT45)*中間層!$C$3+BU45</f>
        <v>56.723189426003351</v>
      </c>
      <c r="BW45">
        <f t="shared" si="161"/>
        <v>12</v>
      </c>
      <c r="BX45" s="3" t="s">
        <v>13</v>
      </c>
      <c r="CA45" s="3" t="s">
        <v>13</v>
      </c>
      <c r="CB45">
        <v>12</v>
      </c>
      <c r="CC45" s="7">
        <v>0.14000000000000001</v>
      </c>
      <c r="CD45">
        <v>56.760901491249953</v>
      </c>
      <c r="CE45">
        <v>56.722799965751641</v>
      </c>
      <c r="CF45">
        <v>56.665112967680891</v>
      </c>
      <c r="CG45">
        <v>56.610744847309498</v>
      </c>
      <c r="CH45">
        <v>56.576409815200783</v>
      </c>
      <c r="CI45">
        <v>56.55981004373804</v>
      </c>
      <c r="CJ45">
        <f t="shared" ca="1" si="109"/>
        <v>56.760901491249953</v>
      </c>
      <c r="CK45">
        <f t="shared" ca="1" si="110"/>
        <v>56.722799965751641</v>
      </c>
      <c r="CL45">
        <f t="shared" ca="1" si="111"/>
        <v>56.665112967680891</v>
      </c>
      <c r="CM45">
        <f t="shared" ca="1" si="112"/>
        <v>-3.9170945144869622E-6</v>
      </c>
      <c r="CN45">
        <f t="shared" ca="1" si="113"/>
        <v>-1.7446633279313072E-4</v>
      </c>
      <c r="CO45">
        <f t="shared" ca="1" si="114"/>
        <v>56.779417544175772</v>
      </c>
      <c r="CP45">
        <f ca="1">(CM45*中間層!$C$3+CN45)*中間層!$C$3+CO45</f>
        <v>56.722799965751591</v>
      </c>
      <c r="CQ45">
        <f t="shared" si="162"/>
        <v>12</v>
      </c>
      <c r="CR45" s="3" t="s">
        <v>13</v>
      </c>
      <c r="CU45" s="3" t="s">
        <v>13</v>
      </c>
      <c r="CV45">
        <v>12</v>
      </c>
      <c r="CW45" s="7">
        <v>0.14000000000000001</v>
      </c>
      <c r="CX45">
        <v>56.755861369415612</v>
      </c>
      <c r="CY45">
        <v>56.702945512140452</v>
      </c>
      <c r="CZ45">
        <v>56.638421516031663</v>
      </c>
      <c r="DA45">
        <v>56.588483329914297</v>
      </c>
      <c r="DB45">
        <v>56.568110332986244</v>
      </c>
      <c r="DC45">
        <v>56.601616411129989</v>
      </c>
      <c r="DD45">
        <f t="shared" ca="1" si="115"/>
        <v>56.755861369415612</v>
      </c>
      <c r="DE45">
        <f t="shared" ca="1" si="116"/>
        <v>56.702945512140452</v>
      </c>
      <c r="DF45">
        <f t="shared" ca="1" si="117"/>
        <v>56.638421516031663</v>
      </c>
      <c r="DG45">
        <f t="shared" ca="1" si="118"/>
        <v>-2.3216277667233954E-6</v>
      </c>
      <c r="DH45">
        <f t="shared" ca="1" si="119"/>
        <v>-7.1007298049430214E-4</v>
      </c>
      <c r="DI45">
        <f t="shared" ca="1" si="120"/>
        <v>56.797169087857185</v>
      </c>
      <c r="DJ45">
        <f ca="1">(DG45*中間層!$C$3+DH45)*中間層!$C$3+DI45</f>
        <v>56.702945512140523</v>
      </c>
      <c r="DK45">
        <f t="shared" si="163"/>
        <v>12</v>
      </c>
      <c r="DL45" s="3" t="s">
        <v>13</v>
      </c>
      <c r="DO45" s="3" t="s">
        <v>13</v>
      </c>
      <c r="DP45">
        <v>12</v>
      </c>
      <c r="DQ45" s="7">
        <v>0.14000000000000001</v>
      </c>
      <c r="DR45">
        <v>56.751726683219111</v>
      </c>
      <c r="DS45">
        <v>56.689530360539401</v>
      </c>
      <c r="DT45">
        <v>56.622337460854148</v>
      </c>
      <c r="DU45">
        <v>56.575286877641609</v>
      </c>
      <c r="DV45">
        <v>56.591769621546717</v>
      </c>
      <c r="DW45">
        <v>56.645050606473554</v>
      </c>
      <c r="DX45">
        <f t="shared" ca="1" si="121"/>
        <v>56.751726683219111</v>
      </c>
      <c r="DY45">
        <f t="shared" ca="1" si="122"/>
        <v>56.689530360539401</v>
      </c>
      <c r="DZ45">
        <f t="shared" ca="1" si="123"/>
        <v>56.622337460854148</v>
      </c>
      <c r="EA45">
        <f t="shared" ca="1" si="124"/>
        <v>-9.9931540110810594E-7</v>
      </c>
      <c r="EB45">
        <f t="shared" ca="1" si="125"/>
        <v>-1.094029143427946E-3</v>
      </c>
      <c r="EC45">
        <f t="shared" ca="1" si="126"/>
        <v>56.808926428893301</v>
      </c>
      <c r="ED45">
        <f ca="1">(EA45*中間層!$C$3+EB45)*中間層!$C$3+EC45</f>
        <v>56.689530360539422</v>
      </c>
      <c r="EE45">
        <f t="shared" si="164"/>
        <v>12</v>
      </c>
      <c r="EF45" s="3" t="s">
        <v>13</v>
      </c>
      <c r="EI45" s="3" t="s">
        <v>13</v>
      </c>
      <c r="EJ45">
        <v>12</v>
      </c>
      <c r="EK45" s="7">
        <v>0.14000000000000001</v>
      </c>
      <c r="EL45">
        <v>56.747610070673247</v>
      </c>
      <c r="EM45">
        <v>56.674041311440234</v>
      </c>
      <c r="EN45">
        <v>56.608322278501383</v>
      </c>
      <c r="EO45">
        <v>56.581600269261727</v>
      </c>
      <c r="EP45">
        <v>56.62918080089068</v>
      </c>
      <c r="EQ45">
        <v>56.703775559915044</v>
      </c>
      <c r="ER45">
        <f t="shared" ca="1" si="127"/>
        <v>56.747610070673247</v>
      </c>
      <c r="ES45">
        <f t="shared" ca="1" si="128"/>
        <v>56.674041311440234</v>
      </c>
      <c r="ET45">
        <f t="shared" ca="1" si="129"/>
        <v>56.608322278501383</v>
      </c>
      <c r="EU45">
        <f t="shared" ca="1" si="130"/>
        <v>1.5699452588323766E-6</v>
      </c>
      <c r="EV45">
        <f t="shared" ca="1" si="131"/>
        <v>-1.7068669734850764E-3</v>
      </c>
      <c r="EW45">
        <f t="shared" ca="1" si="132"/>
        <v>56.829028556200413</v>
      </c>
      <c r="EX45">
        <f ca="1">(EU45*中間層!$C$3+EV45)*中間層!$C$3+EW45</f>
        <v>56.674041311440227</v>
      </c>
      <c r="EY45">
        <f t="shared" si="165"/>
        <v>12</v>
      </c>
      <c r="EZ45" s="3" t="s">
        <v>13</v>
      </c>
      <c r="FC45" s="3" t="s">
        <v>13</v>
      </c>
      <c r="FD45">
        <v>12</v>
      </c>
      <c r="FE45" s="7">
        <v>0.14000000000000001</v>
      </c>
      <c r="FF45">
        <v>56.741502772909953</v>
      </c>
      <c r="FG45">
        <v>56.659149137987171</v>
      </c>
      <c r="FH45">
        <v>56.594129474582267</v>
      </c>
      <c r="FI45">
        <v>56.615202611836828</v>
      </c>
      <c r="FJ45">
        <v>56.68884664550135</v>
      </c>
      <c r="FK45">
        <v>56.703775559915044</v>
      </c>
      <c r="FL45">
        <f t="shared" ca="1" si="133"/>
        <v>56.741502772909953</v>
      </c>
      <c r="FM45">
        <f t="shared" ca="1" si="134"/>
        <v>56.659149137987171</v>
      </c>
      <c r="FN45">
        <f t="shared" ca="1" si="135"/>
        <v>56.594129474582267</v>
      </c>
      <c r="FO45">
        <f t="shared" ca="1" si="136"/>
        <v>3.4667943035765349E-6</v>
      </c>
      <c r="FP45">
        <f t="shared" ca="1" si="137"/>
        <v>-2.1670918439919968E-3</v>
      </c>
      <c r="FQ45">
        <f t="shared" ca="1" si="138"/>
        <v>56.841190379350635</v>
      </c>
      <c r="FR45">
        <f ca="1">(FO45*中間層!$C$3+FP45)*中間層!$C$3+FQ45</f>
        <v>56.6591491379872</v>
      </c>
      <c r="FS45">
        <f t="shared" si="166"/>
        <v>12</v>
      </c>
      <c r="FT45" s="3" t="s">
        <v>13</v>
      </c>
      <c r="FW45" s="3" t="s">
        <v>13</v>
      </c>
      <c r="FX45">
        <v>12</v>
      </c>
      <c r="FY45" s="7">
        <v>0.14000000000000001</v>
      </c>
      <c r="FZ45">
        <v>56.731554149763987</v>
      </c>
      <c r="GA45">
        <v>56.642262593295868</v>
      </c>
      <c r="GB45">
        <v>56.603055667765275</v>
      </c>
      <c r="GC45">
        <v>56.615202611836828</v>
      </c>
      <c r="GD45">
        <v>56.68884664550135</v>
      </c>
      <c r="GE45">
        <v>56.703775559915044</v>
      </c>
      <c r="GF45">
        <f t="shared" ca="1" si="139"/>
        <v>56.731554149763987</v>
      </c>
      <c r="GG45">
        <f t="shared" ca="1" si="140"/>
        <v>56.642262593295868</v>
      </c>
      <c r="GH45">
        <f t="shared" ca="1" si="141"/>
        <v>56.603055667765275</v>
      </c>
      <c r="GI45">
        <f t="shared" ca="1" si="142"/>
        <v>1.0016926187503486E-5</v>
      </c>
      <c r="GJ45">
        <f t="shared" ca="1" si="143"/>
        <v>-3.2883700574881658E-3</v>
      </c>
      <c r="GK45">
        <f t="shared" ca="1" si="144"/>
        <v>56.87093033716959</v>
      </c>
      <c r="GL45">
        <f ca="1">(GI45*中間層!$C$3+GJ45)*中間層!$C$3+GK45</f>
        <v>56.642262593295811</v>
      </c>
      <c r="GM45">
        <f t="shared" si="167"/>
        <v>12</v>
      </c>
      <c r="GN45" s="3" t="s">
        <v>13</v>
      </c>
      <c r="GQ45" s="3" t="s">
        <v>13</v>
      </c>
      <c r="GR45">
        <v>12</v>
      </c>
      <c r="GS45" s="7">
        <v>0.14000000000000001</v>
      </c>
      <c r="GT45">
        <v>56.721061939901823</v>
      </c>
      <c r="GU45">
        <v>56.626036187994146</v>
      </c>
      <c r="GV45">
        <v>56.657974756264004</v>
      </c>
      <c r="GW45">
        <v>56.615202611836828</v>
      </c>
      <c r="GX45">
        <v>56.68884664550135</v>
      </c>
      <c r="GY45">
        <v>56.703775559915044</v>
      </c>
      <c r="GZ45">
        <f t="shared" ca="1" si="145"/>
        <v>56.721061939901823</v>
      </c>
      <c r="HA45">
        <f t="shared" ca="1" si="146"/>
        <v>56.626036187994146</v>
      </c>
      <c r="HB45">
        <f t="shared" ca="1" si="147"/>
        <v>56.657974756264004</v>
      </c>
      <c r="HC45">
        <f t="shared" ca="1" si="148"/>
        <v>2.5392864035507953E-5</v>
      </c>
      <c r="HD45">
        <f t="shared" ca="1" si="149"/>
        <v>-5.7094446434796014E-3</v>
      </c>
      <c r="HE45">
        <f t="shared" ca="1" si="150"/>
        <v>56.943052011987028</v>
      </c>
      <c r="HF45">
        <f ca="1">(HC45*中間層!$C$3+HD45)*中間層!$C$3+HE45</f>
        <v>56.626036187994146</v>
      </c>
      <c r="HG45">
        <f t="shared" si="168"/>
        <v>12</v>
      </c>
      <c r="HH45" s="3" t="s">
        <v>13</v>
      </c>
      <c r="HK45" s="3" t="s">
        <v>13</v>
      </c>
      <c r="HL45">
        <v>12</v>
      </c>
      <c r="HM45" s="7">
        <v>0.14000000000000001</v>
      </c>
      <c r="HN45">
        <v>56.710721762860409</v>
      </c>
      <c r="HO45">
        <v>56.64619119192993</v>
      </c>
      <c r="HP45">
        <v>56.657974756264004</v>
      </c>
      <c r="HQ45">
        <v>56.615202611836828</v>
      </c>
      <c r="HR45">
        <v>56.68884664550135</v>
      </c>
      <c r="HS45">
        <v>56.703775559915044</v>
      </c>
      <c r="HT45">
        <f t="shared" ca="1" si="151"/>
        <v>56.710721762860409</v>
      </c>
      <c r="HU45">
        <f t="shared" ca="1" si="152"/>
        <v>56.64619119192993</v>
      </c>
      <c r="HV45">
        <f t="shared" ca="1" si="153"/>
        <v>56.657974756264004</v>
      </c>
      <c r="HW45">
        <f t="shared" ca="1" si="154"/>
        <v>1.5262827052911234E-5</v>
      </c>
      <c r="HX45">
        <f t="shared" ca="1" si="155"/>
        <v>-3.5800354765461858E-3</v>
      </c>
      <c r="HY45">
        <f t="shared" ca="1" si="156"/>
        <v>56.851566469055477</v>
      </c>
      <c r="HZ45">
        <f ca="1">(HW45*中間層!$C$3+HX45)*中間層!$C$3+HY45</f>
        <v>56.646191191929972</v>
      </c>
      <c r="IA45">
        <f t="shared" si="169"/>
        <v>12</v>
      </c>
      <c r="IB45" s="3" t="s">
        <v>13</v>
      </c>
      <c r="IE45" s="3" t="s">
        <v>13</v>
      </c>
    </row>
    <row r="46" spans="1:239" x14ac:dyDescent="0.25">
      <c r="A46">
        <f t="shared" si="157"/>
        <v>13</v>
      </c>
      <c r="B46" s="7">
        <v>0.15</v>
      </c>
      <c r="C46">
        <v>57.223851829467932</v>
      </c>
      <c r="D46">
        <v>57.21357442534228</v>
      </c>
      <c r="E46">
        <v>57.187156893966296</v>
      </c>
      <c r="F46">
        <v>57.15775707484773</v>
      </c>
      <c r="G46">
        <v>57.124467782252346</v>
      </c>
      <c r="H46">
        <v>57.100542346175082</v>
      </c>
      <c r="I46">
        <f t="shared" ca="1" si="85"/>
        <v>57.223851829467932</v>
      </c>
      <c r="J46">
        <f t="shared" ca="1" si="86"/>
        <v>57.21357442534228</v>
      </c>
      <c r="K46">
        <f t="shared" ca="1" si="87"/>
        <v>57.187156893966296</v>
      </c>
      <c r="L46">
        <f t="shared" ca="1" si="88"/>
        <v>-3.2280254500656155E-6</v>
      </c>
      <c r="M46">
        <f t="shared" ca="1" si="89"/>
        <v>2.7865573499688876E-4</v>
      </c>
      <c r="N46">
        <f t="shared" ca="1" si="90"/>
        <v>57.217989106343268</v>
      </c>
      <c r="O46">
        <f ca="1">(L46*中間層!$C$3+M46)*中間層!$C$3+N46</f>
        <v>57.213574425342301</v>
      </c>
      <c r="P46">
        <f t="shared" si="158"/>
        <v>13</v>
      </c>
      <c r="Q46" s="3" t="s">
        <v>13</v>
      </c>
      <c r="T46" s="3" t="s">
        <v>13</v>
      </c>
      <c r="U46">
        <v>13</v>
      </c>
      <c r="V46" s="7">
        <v>0.15</v>
      </c>
      <c r="W46">
        <v>57.220232781739689</v>
      </c>
      <c r="X46">
        <v>57.200867730544438</v>
      </c>
      <c r="Y46">
        <v>57.169232526336273</v>
      </c>
      <c r="Z46">
        <v>57.140728432836731</v>
      </c>
      <c r="AA46">
        <v>57.124467782252346</v>
      </c>
      <c r="AB46">
        <v>57.056473189811882</v>
      </c>
      <c r="AC46">
        <f t="shared" ca="1" si="91"/>
        <v>57.220232781739689</v>
      </c>
      <c r="AD46">
        <f t="shared" ca="1" si="92"/>
        <v>57.200867730544438</v>
      </c>
      <c r="AE46">
        <f t="shared" ca="1" si="93"/>
        <v>57.169232526336273</v>
      </c>
      <c r="AF46">
        <f t="shared" ca="1" si="94"/>
        <v>-2.4540306025846801E-6</v>
      </c>
      <c r="AG46">
        <f t="shared" ca="1" si="95"/>
        <v>-1.9196433517620789E-5</v>
      </c>
      <c r="AH46">
        <f t="shared" ca="1" si="96"/>
        <v>57.227327679922013</v>
      </c>
      <c r="AI46">
        <f ca="1">(AF46*中間層!$C$3+AG46)*中間層!$C$3+AH46</f>
        <v>57.200867730544402</v>
      </c>
      <c r="AJ46">
        <f t="shared" si="159"/>
        <v>13</v>
      </c>
      <c r="AK46" s="3" t="s">
        <v>13</v>
      </c>
      <c r="AN46">
        <v>13</v>
      </c>
      <c r="AO46" s="7">
        <v>0.15</v>
      </c>
      <c r="AP46">
        <v>57.215015280319818</v>
      </c>
      <c r="AQ46">
        <v>57.187735583476822</v>
      </c>
      <c r="AR46">
        <v>57.153201030088425</v>
      </c>
      <c r="AS46">
        <v>57.100608030186727</v>
      </c>
      <c r="AT46">
        <v>57.055155617658841</v>
      </c>
      <c r="AU46">
        <v>57.014219093348039</v>
      </c>
      <c r="AV46">
        <f t="shared" ca="1" si="97"/>
        <v>57.215015280319818</v>
      </c>
      <c r="AW46">
        <f t="shared" ca="1" si="98"/>
        <v>57.187735583476822</v>
      </c>
      <c r="AX46">
        <f t="shared" ca="1" si="99"/>
        <v>57.153201030088425</v>
      </c>
      <c r="AY46">
        <f t="shared" ca="1" si="100"/>
        <v>-1.4509713090810693E-6</v>
      </c>
      <c r="AZ46">
        <f t="shared" ca="1" si="101"/>
        <v>-3.2794824049787487E-4</v>
      </c>
      <c r="BA46">
        <f t="shared" ca="1" si="102"/>
        <v>57.235040120617391</v>
      </c>
      <c r="BB46">
        <f ca="1">(AY46*中間層!$C$3+AZ46)*中間層!$C$3+BA46</f>
        <v>57.187735583476794</v>
      </c>
      <c r="BC46">
        <f t="shared" si="160"/>
        <v>13</v>
      </c>
      <c r="BD46" s="3" t="s">
        <v>13</v>
      </c>
      <c r="BG46" s="3" t="s">
        <v>13</v>
      </c>
      <c r="BH46">
        <v>13</v>
      </c>
      <c r="BI46" s="7">
        <v>0.15</v>
      </c>
      <c r="BJ46">
        <v>57.212302979085301</v>
      </c>
      <c r="BK46">
        <v>57.177370002333319</v>
      </c>
      <c r="BL46">
        <v>57.133505402593023</v>
      </c>
      <c r="BM46">
        <v>57.073900304804262</v>
      </c>
      <c r="BN46">
        <v>57.027378488208939</v>
      </c>
      <c r="BO46">
        <v>56.990245279749367</v>
      </c>
      <c r="BP46">
        <f t="shared" ca="1" si="103"/>
        <v>57.212302979085301</v>
      </c>
      <c r="BQ46">
        <f t="shared" ca="1" si="104"/>
        <v>57.177370002333319</v>
      </c>
      <c r="BR46">
        <f t="shared" ca="1" si="105"/>
        <v>57.133505402593023</v>
      </c>
      <c r="BS46">
        <f t="shared" ca="1" si="106"/>
        <v>-1.7863245976623147E-6</v>
      </c>
      <c r="BT46">
        <f t="shared" ca="1" si="107"/>
        <v>-4.3071084539022283E-4</v>
      </c>
      <c r="BU46">
        <f t="shared" ca="1" si="108"/>
        <v>57.238304332848969</v>
      </c>
      <c r="BV46">
        <f ca="1">(BS46*中間層!$C$3+BT46)*中間層!$C$3+BU46</f>
        <v>57.177370002333326</v>
      </c>
      <c r="BW46">
        <f t="shared" si="161"/>
        <v>13</v>
      </c>
      <c r="BX46" s="3" t="s">
        <v>13</v>
      </c>
      <c r="CA46" s="3" t="s">
        <v>13</v>
      </c>
      <c r="CB46">
        <v>13</v>
      </c>
      <c r="CC46" s="7">
        <v>0.15</v>
      </c>
      <c r="CD46">
        <v>57.216735330417791</v>
      </c>
      <c r="CE46">
        <v>57.172788896741665</v>
      </c>
      <c r="CF46">
        <v>57.107862830059879</v>
      </c>
      <c r="CG46">
        <v>57.046568808499835</v>
      </c>
      <c r="CH46">
        <v>57.007928391850932</v>
      </c>
      <c r="CI46">
        <v>56.990446152571941</v>
      </c>
      <c r="CJ46">
        <f t="shared" ca="1" si="109"/>
        <v>57.216735330417791</v>
      </c>
      <c r="CK46">
        <f t="shared" ca="1" si="110"/>
        <v>57.172788896741665</v>
      </c>
      <c r="CL46">
        <f t="shared" ca="1" si="111"/>
        <v>57.107862830059879</v>
      </c>
      <c r="CM46">
        <f t="shared" ca="1" si="112"/>
        <v>-4.1959266011344878E-6</v>
      </c>
      <c r="CN46">
        <f t="shared" ca="1" si="113"/>
        <v>-2.4953968335275113E-4</v>
      </c>
      <c r="CO46">
        <f t="shared" ca="1" si="114"/>
        <v>57.239702131088229</v>
      </c>
      <c r="CP46">
        <f ca="1">(CM46*中間層!$C$3+CN46)*中間層!$C$3+CO46</f>
        <v>57.172788896741608</v>
      </c>
      <c r="CQ46">
        <f t="shared" si="162"/>
        <v>13</v>
      </c>
      <c r="CR46" s="3" t="s">
        <v>13</v>
      </c>
      <c r="CU46" s="3" t="s">
        <v>13</v>
      </c>
      <c r="CV46">
        <v>13</v>
      </c>
      <c r="CW46" s="7">
        <v>0.15</v>
      </c>
      <c r="CX46">
        <v>57.211863723708689</v>
      </c>
      <c r="CY46">
        <v>57.151235692491987</v>
      </c>
      <c r="CZ46">
        <v>57.077568836583495</v>
      </c>
      <c r="DA46">
        <v>57.022054356001078</v>
      </c>
      <c r="DB46">
        <v>57.0002761140723</v>
      </c>
      <c r="DC46">
        <v>57.036728478632298</v>
      </c>
      <c r="DD46">
        <f t="shared" ca="1" si="115"/>
        <v>57.211863723708689</v>
      </c>
      <c r="DE46">
        <f t="shared" ca="1" si="116"/>
        <v>57.151235692491987</v>
      </c>
      <c r="DF46">
        <f t="shared" ca="1" si="117"/>
        <v>57.077568836583495</v>
      </c>
      <c r="DG46">
        <f t="shared" ca="1" si="118"/>
        <v>-2.6077649383605602E-6</v>
      </c>
      <c r="DH46">
        <f t="shared" ca="1" si="119"/>
        <v>-8.2139588358032234E-4</v>
      </c>
      <c r="DI46">
        <f t="shared" ca="1" si="120"/>
        <v>57.259452930233508</v>
      </c>
      <c r="DJ46">
        <f ca="1">(DG46*中間層!$C$3+DH46)*中間層!$C$3+DI46</f>
        <v>57.151235692491866</v>
      </c>
      <c r="DK46">
        <f t="shared" si="163"/>
        <v>13</v>
      </c>
      <c r="DL46" s="3" t="s">
        <v>13</v>
      </c>
      <c r="DO46" s="3" t="s">
        <v>13</v>
      </c>
      <c r="DP46">
        <v>13</v>
      </c>
      <c r="DQ46" s="7">
        <v>0.15</v>
      </c>
      <c r="DR46">
        <v>57.207730759423065</v>
      </c>
      <c r="DS46">
        <v>57.136824275804926</v>
      </c>
      <c r="DT46">
        <v>57.060252968501366</v>
      </c>
      <c r="DU46">
        <v>57.008701285881592</v>
      </c>
      <c r="DV46">
        <v>57.026048723469764</v>
      </c>
      <c r="DW46">
        <v>57.085433917548336</v>
      </c>
      <c r="DX46">
        <f t="shared" ca="1" si="121"/>
        <v>57.207730759423065</v>
      </c>
      <c r="DY46">
        <f t="shared" ca="1" si="122"/>
        <v>57.136824275804926</v>
      </c>
      <c r="DZ46">
        <f t="shared" ca="1" si="123"/>
        <v>57.060252968501366</v>
      </c>
      <c r="EA46">
        <f t="shared" ca="1" si="124"/>
        <v>-1.1329647370857857E-6</v>
      </c>
      <c r="EB46">
        <f t="shared" ca="1" si="125"/>
        <v>-1.2481849618001207E-3</v>
      </c>
      <c r="EC46">
        <f t="shared" ca="1" si="126"/>
        <v>57.272972419355781</v>
      </c>
      <c r="ED46">
        <f ca="1">(EA46*中間層!$C$3+EB46)*中間層!$C$3+EC46</f>
        <v>57.136824275804912</v>
      </c>
      <c r="EE46">
        <f t="shared" si="164"/>
        <v>13</v>
      </c>
      <c r="EF46" s="3" t="s">
        <v>13</v>
      </c>
      <c r="EI46" s="3" t="s">
        <v>13</v>
      </c>
      <c r="EJ46">
        <v>13</v>
      </c>
      <c r="EK46" s="7">
        <v>0.15</v>
      </c>
      <c r="EL46">
        <v>57.20313389922439</v>
      </c>
      <c r="EM46">
        <v>57.118948313550398</v>
      </c>
      <c r="EN46">
        <v>57.044981349436057</v>
      </c>
      <c r="EO46">
        <v>57.015850039892229</v>
      </c>
      <c r="EP46">
        <v>57.068265332262591</v>
      </c>
      <c r="EQ46">
        <v>57.153233960936355</v>
      </c>
      <c r="ER46">
        <f t="shared" ca="1" si="127"/>
        <v>57.20313389922439</v>
      </c>
      <c r="ES46">
        <f t="shared" ca="1" si="128"/>
        <v>57.118948313550398</v>
      </c>
      <c r="ET46">
        <f t="shared" ca="1" si="129"/>
        <v>57.044981349436057</v>
      </c>
      <c r="EU46">
        <f t="shared" ca="1" si="130"/>
        <v>2.0437243119304185E-6</v>
      </c>
      <c r="EV46">
        <f t="shared" ca="1" si="131"/>
        <v>-1.9902703602694065E-3</v>
      </c>
      <c r="EW46">
        <f t="shared" ca="1" si="132"/>
        <v>57.29753810645807</v>
      </c>
      <c r="EX46">
        <f ca="1">(EU46*中間層!$C$3+EV46)*中間層!$C$3+EW46</f>
        <v>57.118948313550433</v>
      </c>
      <c r="EY46">
        <f t="shared" si="165"/>
        <v>13</v>
      </c>
      <c r="EZ46" s="3" t="s">
        <v>13</v>
      </c>
      <c r="FC46" s="3" t="s">
        <v>13</v>
      </c>
      <c r="FD46">
        <v>13</v>
      </c>
      <c r="FE46" s="7">
        <v>0.15</v>
      </c>
      <c r="FF46">
        <v>57.196843326326757</v>
      </c>
      <c r="FG46">
        <v>57.10259800334417</v>
      </c>
      <c r="FH46">
        <v>57.030465484719109</v>
      </c>
      <c r="FI46">
        <v>57.053186092196427</v>
      </c>
      <c r="FJ46">
        <v>57.136167859770239</v>
      </c>
      <c r="FK46">
        <v>57.153233960936355</v>
      </c>
      <c r="FL46">
        <f t="shared" ca="1" si="133"/>
        <v>57.196843326326757</v>
      </c>
      <c r="FM46">
        <f t="shared" ca="1" si="134"/>
        <v>57.10259800334417</v>
      </c>
      <c r="FN46">
        <f t="shared" ca="1" si="135"/>
        <v>57.030465484719109</v>
      </c>
      <c r="FO46">
        <f t="shared" ca="1" si="136"/>
        <v>4.4225608715041742E-6</v>
      </c>
      <c r="FP46">
        <f t="shared" ca="1" si="137"/>
        <v>-2.5482905903775337E-3</v>
      </c>
      <c r="FQ46">
        <f t="shared" ca="1" si="138"/>
        <v>57.313201453666899</v>
      </c>
      <c r="FR46">
        <f ca="1">(FO46*中間層!$C$3+FP46)*中間層!$C$3+FQ46</f>
        <v>57.102598003344184</v>
      </c>
      <c r="FS46">
        <f t="shared" si="166"/>
        <v>13</v>
      </c>
      <c r="FT46" s="3" t="s">
        <v>13</v>
      </c>
      <c r="FW46" s="3" t="s">
        <v>13</v>
      </c>
      <c r="FX46">
        <v>13</v>
      </c>
      <c r="FY46" s="7">
        <v>0.15</v>
      </c>
      <c r="FZ46">
        <v>57.185831024289989</v>
      </c>
      <c r="GA46">
        <v>57.084198798695198</v>
      </c>
      <c r="GB46">
        <v>57.041079031489247</v>
      </c>
      <c r="GC46">
        <v>57.053186092196427</v>
      </c>
      <c r="GD46">
        <v>57.136167859770239</v>
      </c>
      <c r="GE46">
        <v>57.153233960936355</v>
      </c>
      <c r="GF46">
        <f t="shared" ca="1" si="139"/>
        <v>57.185831024289989</v>
      </c>
      <c r="GG46">
        <f t="shared" ca="1" si="140"/>
        <v>57.084198798695198</v>
      </c>
      <c r="GH46">
        <f t="shared" ca="1" si="141"/>
        <v>57.041079031489247</v>
      </c>
      <c r="GI46">
        <f t="shared" ca="1" si="142"/>
        <v>1.1702491677768194E-5</v>
      </c>
      <c r="GJ46">
        <f t="shared" ca="1" si="143"/>
        <v>-3.7880182635610282E-3</v>
      </c>
      <c r="GK46">
        <f t="shared" ca="1" si="144"/>
        <v>57.34597570827362</v>
      </c>
      <c r="GL46">
        <f ca="1">(GI46*中間層!$C$3+GJ46)*中間層!$C$3+GK46</f>
        <v>57.084198798695198</v>
      </c>
      <c r="GM46">
        <f t="shared" si="167"/>
        <v>13</v>
      </c>
      <c r="GN46" s="3" t="s">
        <v>13</v>
      </c>
      <c r="GQ46" s="3" t="s">
        <v>13</v>
      </c>
      <c r="GR46">
        <v>13</v>
      </c>
      <c r="GS46" s="7">
        <v>0.15</v>
      </c>
      <c r="GT46">
        <v>57.174601580379786</v>
      </c>
      <c r="GU46">
        <v>57.069870392519498</v>
      </c>
      <c r="GV46">
        <v>57.102422748256927</v>
      </c>
      <c r="GW46">
        <v>57.053186092196427</v>
      </c>
      <c r="GX46">
        <v>57.136167859770239</v>
      </c>
      <c r="GY46">
        <v>57.153233960936355</v>
      </c>
      <c r="GZ46">
        <f t="shared" ca="1" si="145"/>
        <v>57.174601580379786</v>
      </c>
      <c r="HA46">
        <f t="shared" ca="1" si="146"/>
        <v>57.069870392519498</v>
      </c>
      <c r="HB46">
        <f t="shared" ca="1" si="147"/>
        <v>57.102422748256927</v>
      </c>
      <c r="HC46">
        <f t="shared" ca="1" si="148"/>
        <v>2.7456708719544622E-5</v>
      </c>
      <c r="HD46">
        <f t="shared" ca="1" si="149"/>
        <v>-6.2131300651373069E-3</v>
      </c>
      <c r="HE46">
        <f t="shared" ca="1" si="150"/>
        <v>57.416616311837821</v>
      </c>
      <c r="HF46">
        <f ca="1">(HC46*中間層!$C$3+HD46)*中間層!$C$3+HE46</f>
        <v>57.069870392519533</v>
      </c>
      <c r="HG46">
        <f t="shared" si="168"/>
        <v>13</v>
      </c>
      <c r="HH46" s="3" t="s">
        <v>13</v>
      </c>
      <c r="HK46" s="3" t="s">
        <v>13</v>
      </c>
      <c r="HL46">
        <v>13</v>
      </c>
      <c r="HM46" s="7">
        <v>0.15</v>
      </c>
      <c r="HN46">
        <v>57.163497404773565</v>
      </c>
      <c r="HO46">
        <v>57.091166687799749</v>
      </c>
      <c r="HP46">
        <v>57.102422748256927</v>
      </c>
      <c r="HQ46">
        <v>57.053186092196427</v>
      </c>
      <c r="HR46">
        <v>57.136167859770239</v>
      </c>
      <c r="HS46">
        <v>57.153233960936355</v>
      </c>
      <c r="HT46">
        <f t="shared" ca="1" si="151"/>
        <v>57.163497404773565</v>
      </c>
      <c r="HU46">
        <f t="shared" ca="1" si="152"/>
        <v>57.091166687799749</v>
      </c>
      <c r="HV46">
        <f t="shared" ca="1" si="153"/>
        <v>57.102422748256927</v>
      </c>
      <c r="HW46">
        <f t="shared" ca="1" si="154"/>
        <v>1.6717355486198359E-5</v>
      </c>
      <c r="HX46">
        <f t="shared" ca="1" si="155"/>
        <v>-3.954217662406165E-3</v>
      </c>
      <c r="HY46">
        <f t="shared" ca="1" si="156"/>
        <v>57.319414899178383</v>
      </c>
      <c r="HZ46">
        <f ca="1">(HW46*中間層!$C$3+HX46)*中間層!$C$3+HY46</f>
        <v>57.091166687799749</v>
      </c>
      <c r="IA46">
        <f t="shared" si="169"/>
        <v>13</v>
      </c>
      <c r="IB46" s="3" t="s">
        <v>13</v>
      </c>
      <c r="IE46" s="3" t="s">
        <v>13</v>
      </c>
    </row>
    <row r="47" spans="1:239" x14ac:dyDescent="0.25">
      <c r="A47">
        <f t="shared" si="157"/>
        <v>14</v>
      </c>
      <c r="B47" s="7">
        <v>0.16</v>
      </c>
      <c r="C47">
        <v>57.680941101129562</v>
      </c>
      <c r="D47">
        <v>57.666613900915372</v>
      </c>
      <c r="E47">
        <v>57.637977370029617</v>
      </c>
      <c r="F47">
        <v>57.604483172468427</v>
      </c>
      <c r="G47">
        <v>57.567039944275209</v>
      </c>
      <c r="H47">
        <v>57.534374441181797</v>
      </c>
      <c r="I47">
        <f t="shared" ca="1" si="85"/>
        <v>57.680941101129562</v>
      </c>
      <c r="J47">
        <f t="shared" ca="1" si="86"/>
        <v>57.666613900915372</v>
      </c>
      <c r="K47">
        <f t="shared" ca="1" si="87"/>
        <v>57.637977370029617</v>
      </c>
      <c r="L47">
        <f t="shared" ca="1" si="88"/>
        <v>-2.8618661343116402E-6</v>
      </c>
      <c r="M47">
        <f t="shared" ca="1" si="89"/>
        <v>1.4273591586317025E-4</v>
      </c>
      <c r="N47">
        <f t="shared" ca="1" si="90"/>
        <v>57.680958970672222</v>
      </c>
      <c r="O47">
        <f ca="1">(L47*中間層!$C$3+M47)*中間層!$C$3+N47</f>
        <v>57.666613900915422</v>
      </c>
      <c r="P47">
        <f t="shared" si="158"/>
        <v>14</v>
      </c>
      <c r="Q47" s="3" t="s">
        <v>13</v>
      </c>
      <c r="T47" s="3" t="s">
        <v>13</v>
      </c>
      <c r="U47">
        <v>14</v>
      </c>
      <c r="V47" s="7">
        <v>0.16</v>
      </c>
      <c r="W47">
        <v>57.677456718320506</v>
      </c>
      <c r="X47">
        <v>57.654461508762274</v>
      </c>
      <c r="Y47">
        <v>57.618242335929153</v>
      </c>
      <c r="Z47">
        <v>57.579087779275653</v>
      </c>
      <c r="AA47">
        <v>57.567039944275209</v>
      </c>
      <c r="AB47">
        <v>57.48628199584774</v>
      </c>
      <c r="AC47">
        <f t="shared" ca="1" si="91"/>
        <v>57.677456718320506</v>
      </c>
      <c r="AD47">
        <f t="shared" ca="1" si="92"/>
        <v>57.654461508762274</v>
      </c>
      <c r="AE47">
        <f t="shared" ca="1" si="93"/>
        <v>57.618242335929153</v>
      </c>
      <c r="AF47">
        <f t="shared" ca="1" si="94"/>
        <v>-2.6447926549790281E-6</v>
      </c>
      <c r="AG47">
        <f t="shared" ca="1" si="95"/>
        <v>-6.3185292917964487E-5</v>
      </c>
      <c r="AH47">
        <f t="shared" ca="1" si="96"/>
        <v>57.687227964603814</v>
      </c>
      <c r="AI47">
        <f ca="1">(AF47*中間層!$C$3+AG47)*中間層!$C$3+AH47</f>
        <v>57.654461508762225</v>
      </c>
      <c r="AJ47">
        <f t="shared" si="159"/>
        <v>14</v>
      </c>
      <c r="AK47" s="3" t="s">
        <v>13</v>
      </c>
      <c r="AN47">
        <v>14</v>
      </c>
      <c r="AO47" s="7">
        <v>0.16</v>
      </c>
      <c r="AP47">
        <v>57.672581675896367</v>
      </c>
      <c r="AQ47">
        <v>57.639568091707758</v>
      </c>
      <c r="AR47">
        <v>57.593757180442914</v>
      </c>
      <c r="AS47">
        <v>57.535574773286122</v>
      </c>
      <c r="AT47">
        <v>57.485268338444882</v>
      </c>
      <c r="AU47">
        <v>57.440165615694873</v>
      </c>
      <c r="AV47">
        <f t="shared" ca="1" si="97"/>
        <v>57.672581675896367</v>
      </c>
      <c r="AW47">
        <f t="shared" ca="1" si="98"/>
        <v>57.639568091707758</v>
      </c>
      <c r="AX47">
        <f t="shared" ca="1" si="99"/>
        <v>57.593757180442914</v>
      </c>
      <c r="AY47">
        <f t="shared" ca="1" si="100"/>
        <v>-2.559465415248269E-6</v>
      </c>
      <c r="AZ47">
        <f t="shared" ca="1" si="101"/>
        <v>-2.7635187148511886E-4</v>
      </c>
      <c r="BA47">
        <f t="shared" ca="1" si="102"/>
        <v>57.692797933008734</v>
      </c>
      <c r="BB47">
        <f ca="1">(AY47*中間層!$C$3+AZ47)*中間層!$C$3+BA47</f>
        <v>57.639568091707737</v>
      </c>
      <c r="BC47">
        <f t="shared" si="160"/>
        <v>14</v>
      </c>
      <c r="BD47" s="3" t="s">
        <v>13</v>
      </c>
      <c r="BG47" s="3" t="s">
        <v>13</v>
      </c>
      <c r="BH47">
        <v>14</v>
      </c>
      <c r="BI47" s="7">
        <v>0.16</v>
      </c>
      <c r="BJ47">
        <v>57.669453075312425</v>
      </c>
      <c r="BK47">
        <v>57.627580949631444</v>
      </c>
      <c r="BL47">
        <v>57.572351703474958</v>
      </c>
      <c r="BM47">
        <v>57.506619255813376</v>
      </c>
      <c r="BN47">
        <v>57.454842197364805</v>
      </c>
      <c r="BO47">
        <v>57.41521215932783</v>
      </c>
      <c r="BP47">
        <f t="shared" ca="1" si="103"/>
        <v>57.669453075312425</v>
      </c>
      <c r="BQ47">
        <f t="shared" ca="1" si="104"/>
        <v>57.627580949631444</v>
      </c>
      <c r="BR47">
        <f t="shared" ca="1" si="105"/>
        <v>57.572351703474958</v>
      </c>
      <c r="BS47">
        <f t="shared" ca="1" si="106"/>
        <v>-2.6714240951023383E-6</v>
      </c>
      <c r="BT47">
        <f t="shared" ca="1" si="107"/>
        <v>-4.3672889935450623E-4</v>
      </c>
      <c r="BU47">
        <f t="shared" ca="1" si="108"/>
        <v>57.697968080517889</v>
      </c>
      <c r="BV47">
        <f ca="1">(BS47*中間層!$C$3+BT47)*中間層!$C$3+BU47</f>
        <v>57.627580949631415</v>
      </c>
      <c r="BW47">
        <f t="shared" si="161"/>
        <v>14</v>
      </c>
      <c r="BX47" s="3" t="s">
        <v>13</v>
      </c>
      <c r="CA47" s="3" t="s">
        <v>13</v>
      </c>
      <c r="CB47">
        <v>14</v>
      </c>
      <c r="CC47" s="7">
        <v>0.16</v>
      </c>
      <c r="CD47">
        <v>57.667312731233139</v>
      </c>
      <c r="CE47">
        <v>57.61679080538697</v>
      </c>
      <c r="CF47">
        <v>57.544225222739662</v>
      </c>
      <c r="CG47">
        <v>57.476947180250839</v>
      </c>
      <c r="CH47">
        <v>57.43372788008422</v>
      </c>
      <c r="CI47">
        <v>57.415353441354796</v>
      </c>
      <c r="CJ47">
        <f t="shared" ca="1" si="109"/>
        <v>57.667312731233139</v>
      </c>
      <c r="CK47">
        <f t="shared" ca="1" si="110"/>
        <v>57.61679080538697</v>
      </c>
      <c r="CL47">
        <f t="shared" ca="1" si="111"/>
        <v>57.544225222739662</v>
      </c>
      <c r="CM47">
        <f t="shared" ca="1" si="112"/>
        <v>-4.4087313602285575E-6</v>
      </c>
      <c r="CN47">
        <f t="shared" ca="1" si="113"/>
        <v>-3.4912881288924743E-4</v>
      </c>
      <c r="CO47">
        <f t="shared" ca="1" si="114"/>
        <v>57.695791000278177</v>
      </c>
      <c r="CP47">
        <f ca="1">(CM47*中間層!$C$3+CN47)*中間層!$C$3+CO47</f>
        <v>57.61679080538697</v>
      </c>
      <c r="CQ47">
        <f t="shared" si="162"/>
        <v>14</v>
      </c>
      <c r="CR47" s="3" t="s">
        <v>13</v>
      </c>
      <c r="CU47" s="3" t="s">
        <v>13</v>
      </c>
      <c r="CV47">
        <v>14</v>
      </c>
      <c r="CW47" s="7">
        <v>0.16</v>
      </c>
      <c r="CX47">
        <v>57.662716313621367</v>
      </c>
      <c r="CY47">
        <v>57.593664841907355</v>
      </c>
      <c r="CZ47">
        <v>57.511480933987514</v>
      </c>
      <c r="DA47">
        <v>57.450142195973164</v>
      </c>
      <c r="DB47">
        <v>57.426799298972661</v>
      </c>
      <c r="DC47">
        <v>57.466417646874639</v>
      </c>
      <c r="DD47">
        <f t="shared" ca="1" si="115"/>
        <v>57.662716313621367</v>
      </c>
      <c r="DE47">
        <f t="shared" ca="1" si="116"/>
        <v>57.593664841907355</v>
      </c>
      <c r="DF47">
        <f t="shared" ca="1" si="117"/>
        <v>57.511480933987514</v>
      </c>
      <c r="DG47">
        <f t="shared" ca="1" si="118"/>
        <v>-2.6264872411666147E-6</v>
      </c>
      <c r="DH47">
        <f t="shared" ca="1" si="119"/>
        <v>-9.87056348105356E-4</v>
      </c>
      <c r="DI47">
        <f t="shared" ca="1" si="120"/>
        <v>57.718635349129556</v>
      </c>
      <c r="DJ47">
        <f ca="1">(DG47*中間層!$C$3+DH47)*中間層!$C$3+DI47</f>
        <v>57.593664841907355</v>
      </c>
      <c r="DK47">
        <f t="shared" si="163"/>
        <v>14</v>
      </c>
      <c r="DL47" s="3" t="s">
        <v>13</v>
      </c>
      <c r="DO47" s="3" t="s">
        <v>13</v>
      </c>
      <c r="DP47">
        <v>14</v>
      </c>
      <c r="DQ47" s="7">
        <v>0.16</v>
      </c>
      <c r="DR47">
        <v>57.658709683827297</v>
      </c>
      <c r="DS47">
        <v>57.578330865315287</v>
      </c>
      <c r="DT47">
        <v>57.492919838217517</v>
      </c>
      <c r="DU47">
        <v>57.436591352800193</v>
      </c>
      <c r="DV47">
        <v>57.454878888465871</v>
      </c>
      <c r="DW47">
        <v>57.520725669779857</v>
      </c>
      <c r="DX47">
        <f t="shared" ca="1" si="121"/>
        <v>57.658709683827297</v>
      </c>
      <c r="DY47">
        <f t="shared" ca="1" si="122"/>
        <v>57.578330865315287</v>
      </c>
      <c r="DZ47">
        <f t="shared" ca="1" si="123"/>
        <v>57.492919838217517</v>
      </c>
      <c r="EA47">
        <f t="shared" ca="1" si="124"/>
        <v>-1.0064417171506648E-6</v>
      </c>
      <c r="EB47">
        <f t="shared" ca="1" si="125"/>
        <v>-1.456610112667392E-3</v>
      </c>
      <c r="EC47">
        <f t="shared" ca="1" si="126"/>
        <v>57.734056293753625</v>
      </c>
      <c r="ED47">
        <f ca="1">(EA47*中間層!$C$3+EB47)*中間層!$C$3+EC47</f>
        <v>57.57833086531538</v>
      </c>
      <c r="EE47">
        <f t="shared" si="164"/>
        <v>14</v>
      </c>
      <c r="EF47" s="3" t="s">
        <v>13</v>
      </c>
      <c r="EI47" s="3" t="s">
        <v>13</v>
      </c>
      <c r="EJ47">
        <v>14</v>
      </c>
      <c r="EK47" s="7">
        <v>0.16</v>
      </c>
      <c r="EL47">
        <v>57.653554718288831</v>
      </c>
      <c r="EM47">
        <v>57.559090452987135</v>
      </c>
      <c r="EN47">
        <v>57.476348430582476</v>
      </c>
      <c r="EO47">
        <v>57.444656206681579</v>
      </c>
      <c r="EP47">
        <v>57.502136525916349</v>
      </c>
      <c r="EQ47">
        <v>57.597101158911286</v>
      </c>
      <c r="ER47">
        <f t="shared" ca="1" si="127"/>
        <v>57.653554718288831</v>
      </c>
      <c r="ES47">
        <f t="shared" ca="1" si="128"/>
        <v>57.559090452987135</v>
      </c>
      <c r="ET47">
        <f t="shared" ca="1" si="129"/>
        <v>57.476348430582476</v>
      </c>
      <c r="EU47">
        <f t="shared" ca="1" si="130"/>
        <v>2.3444485794061621E-6</v>
      </c>
      <c r="EV47">
        <f t="shared" ca="1" si="131"/>
        <v>-2.2409525929450065E-3</v>
      </c>
      <c r="EW47">
        <f t="shared" ca="1" si="132"/>
        <v>57.759741226487577</v>
      </c>
      <c r="EX47">
        <f ca="1">(EU47*中間層!$C$3+EV47)*中間層!$C$3+EW47</f>
        <v>57.559090452987135</v>
      </c>
      <c r="EY47">
        <f t="shared" si="165"/>
        <v>14</v>
      </c>
      <c r="EZ47" s="3" t="s">
        <v>13</v>
      </c>
      <c r="FC47" s="3" t="s">
        <v>13</v>
      </c>
      <c r="FD47">
        <v>14</v>
      </c>
      <c r="FE47" s="7">
        <v>0.16</v>
      </c>
      <c r="FF47">
        <v>57.64720881051398</v>
      </c>
      <c r="FG47">
        <v>57.541260881465192</v>
      </c>
      <c r="FH47">
        <v>57.46149852906585</v>
      </c>
      <c r="FI47">
        <v>57.485970414661111</v>
      </c>
      <c r="FJ47">
        <v>57.578913375096953</v>
      </c>
      <c r="FK47">
        <v>57.597101158911286</v>
      </c>
      <c r="FL47">
        <f t="shared" ca="1" si="133"/>
        <v>57.64720881051398</v>
      </c>
      <c r="FM47">
        <f t="shared" ca="1" si="134"/>
        <v>57.541260881465192</v>
      </c>
      <c r="FN47">
        <f t="shared" ca="1" si="135"/>
        <v>57.46149852906585</v>
      </c>
      <c r="FO47">
        <f t="shared" ca="1" si="136"/>
        <v>5.2371153298881837E-6</v>
      </c>
      <c r="FP47">
        <f t="shared" ca="1" si="137"/>
        <v>-2.9045258804591611E-3</v>
      </c>
      <c r="FQ47">
        <f t="shared" ca="1" si="138"/>
        <v>57.779342316212237</v>
      </c>
      <c r="FR47">
        <f ca="1">(FO47*中間層!$C$3+FP47)*中間層!$C$3+FQ47</f>
        <v>57.541260881465199</v>
      </c>
      <c r="FS47">
        <f t="shared" si="166"/>
        <v>14</v>
      </c>
      <c r="FT47" s="3" t="s">
        <v>13</v>
      </c>
      <c r="FW47" s="3" t="s">
        <v>13</v>
      </c>
      <c r="FX47">
        <v>14</v>
      </c>
      <c r="FY47" s="7">
        <v>0.16</v>
      </c>
      <c r="FZ47">
        <v>57.636333740115887</v>
      </c>
      <c r="GA47">
        <v>57.52125097191125</v>
      </c>
      <c r="GB47">
        <v>57.47408496076055</v>
      </c>
      <c r="GC47">
        <v>57.485970414661111</v>
      </c>
      <c r="GD47">
        <v>57.578913375096953</v>
      </c>
      <c r="GE47">
        <v>57.597101158911286</v>
      </c>
      <c r="GF47">
        <f t="shared" ca="1" si="139"/>
        <v>57.636333740115887</v>
      </c>
      <c r="GG47">
        <f t="shared" ca="1" si="140"/>
        <v>57.52125097191125</v>
      </c>
      <c r="GH47">
        <f t="shared" ca="1" si="141"/>
        <v>57.47408496076055</v>
      </c>
      <c r="GI47">
        <f t="shared" ca="1" si="142"/>
        <v>1.3583351410787144E-5</v>
      </c>
      <c r="GJ47">
        <f t="shared" ca="1" si="143"/>
        <v>-4.3391580757108274E-3</v>
      </c>
      <c r="GK47">
        <f t="shared" ca="1" si="144"/>
        <v>57.819333265374453</v>
      </c>
      <c r="GL47">
        <f ca="1">(GI47*中間層!$C$3+GJ47)*中間層!$C$3+GK47</f>
        <v>57.521250971911243</v>
      </c>
      <c r="GM47">
        <f t="shared" si="167"/>
        <v>14</v>
      </c>
      <c r="GN47" s="3" t="s">
        <v>13</v>
      </c>
      <c r="GQ47" s="3" t="s">
        <v>13</v>
      </c>
      <c r="GR47">
        <v>14</v>
      </c>
      <c r="GS47" s="7">
        <v>0.16</v>
      </c>
      <c r="GT47">
        <v>57.624201838962549</v>
      </c>
      <c r="GU47">
        <v>57.509978216390095</v>
      </c>
      <c r="GV47">
        <v>57.542093823467837</v>
      </c>
      <c r="GW47">
        <v>57.485970414661111</v>
      </c>
      <c r="GX47">
        <v>57.578913375096953</v>
      </c>
      <c r="GY47">
        <v>57.597101158911286</v>
      </c>
      <c r="GZ47">
        <f t="shared" ca="1" si="145"/>
        <v>57.624201838962549</v>
      </c>
      <c r="HA47">
        <f t="shared" ca="1" si="146"/>
        <v>57.509978216390095</v>
      </c>
      <c r="HB47">
        <f t="shared" ca="1" si="147"/>
        <v>57.542093823467837</v>
      </c>
      <c r="HC47">
        <f t="shared" ca="1" si="148"/>
        <v>2.9267845930036854E-5</v>
      </c>
      <c r="HD47">
        <f t="shared" ca="1" si="149"/>
        <v>-6.6746493409549149E-3</v>
      </c>
      <c r="HE47">
        <f t="shared" ca="1" si="150"/>
        <v>57.884764691185147</v>
      </c>
      <c r="HF47">
        <f ca="1">(HC47*中間層!$C$3+HD47)*中間層!$C$3+HE47</f>
        <v>57.509978216390024</v>
      </c>
      <c r="HG47">
        <f t="shared" si="168"/>
        <v>14</v>
      </c>
      <c r="HH47" s="3" t="s">
        <v>13</v>
      </c>
      <c r="HK47" s="3" t="s">
        <v>13</v>
      </c>
      <c r="HL47">
        <v>14</v>
      </c>
      <c r="HM47" s="7">
        <v>0.16</v>
      </c>
      <c r="HN47">
        <v>57.612261472424464</v>
      </c>
      <c r="HO47">
        <v>57.531620116903262</v>
      </c>
      <c r="HP47">
        <v>57.542093823467837</v>
      </c>
      <c r="HQ47">
        <v>57.485970414661111</v>
      </c>
      <c r="HR47">
        <v>57.578913375096953</v>
      </c>
      <c r="HS47">
        <v>57.597101158911286</v>
      </c>
      <c r="HT47">
        <f t="shared" ca="1" si="151"/>
        <v>57.612261472424464</v>
      </c>
      <c r="HU47">
        <f t="shared" ca="1" si="152"/>
        <v>57.531620116903262</v>
      </c>
      <c r="HV47">
        <f t="shared" ca="1" si="153"/>
        <v>57.542093823467837</v>
      </c>
      <c r="HW47">
        <f t="shared" ca="1" si="154"/>
        <v>1.8223012417156497E-5</v>
      </c>
      <c r="HX47">
        <f t="shared" ca="1" si="155"/>
        <v>-4.3462789729973392E-3</v>
      </c>
      <c r="HY47">
        <f t="shared" ca="1" si="156"/>
        <v>57.784017890031457</v>
      </c>
      <c r="HZ47">
        <f ca="1">(HW47*中間層!$C$3+HX47)*中間層!$C$3+HY47</f>
        <v>57.531620116903291</v>
      </c>
      <c r="IA47">
        <f t="shared" si="169"/>
        <v>14</v>
      </c>
      <c r="IB47" s="3" t="s">
        <v>13</v>
      </c>
      <c r="IE47" s="3" t="s">
        <v>13</v>
      </c>
    </row>
    <row r="48" spans="1:239" x14ac:dyDescent="0.25">
      <c r="A48">
        <f t="shared" si="157"/>
        <v>15</v>
      </c>
      <c r="B48" s="7">
        <v>0.17</v>
      </c>
      <c r="C48">
        <v>58.130033496437342</v>
      </c>
      <c r="D48">
        <v>58.110424317351459</v>
      </c>
      <c r="E48">
        <v>58.081429973601779</v>
      </c>
      <c r="F48">
        <v>58.045258340862738</v>
      </c>
      <c r="G48">
        <v>58.004440584968059</v>
      </c>
      <c r="H48">
        <v>57.961414090791408</v>
      </c>
      <c r="I48">
        <f t="shared" ca="1" si="85"/>
        <v>58.130033496437342</v>
      </c>
      <c r="J48">
        <f t="shared" ca="1" si="86"/>
        <v>58.110424317351459</v>
      </c>
      <c r="K48">
        <f t="shared" ca="1" si="87"/>
        <v>58.081429973601779</v>
      </c>
      <c r="L48">
        <f t="shared" ca="1" si="88"/>
        <v>-1.8770329327599029E-6</v>
      </c>
      <c r="M48">
        <f t="shared" ca="1" si="89"/>
        <v>-1.1062864180374254E-4</v>
      </c>
      <c r="N48">
        <f t="shared" ca="1" si="90"/>
        <v>58.140257510859428</v>
      </c>
      <c r="O48">
        <f ca="1">(L48*中間層!$C$3+M48)*中間層!$C$3+N48</f>
        <v>58.110424317351452</v>
      </c>
      <c r="P48">
        <f t="shared" si="158"/>
        <v>15</v>
      </c>
      <c r="Q48" s="3" t="s">
        <v>13</v>
      </c>
      <c r="T48" s="3" t="s">
        <v>13</v>
      </c>
      <c r="U48">
        <v>15</v>
      </c>
      <c r="V48" s="7">
        <v>0.17</v>
      </c>
      <c r="W48">
        <v>58.126566617173154</v>
      </c>
      <c r="X48">
        <v>58.10027011437824</v>
      </c>
      <c r="Y48">
        <v>58.060612729598745</v>
      </c>
      <c r="Z48">
        <v>58.010876301705864</v>
      </c>
      <c r="AA48">
        <v>58.004440584968059</v>
      </c>
      <c r="AB48">
        <v>57.910400675154612</v>
      </c>
      <c r="AC48">
        <f t="shared" ca="1" si="91"/>
        <v>58.126566617173154</v>
      </c>
      <c r="AD48">
        <f t="shared" ca="1" si="92"/>
        <v>58.10027011437824</v>
      </c>
      <c r="AE48">
        <f t="shared" ca="1" si="93"/>
        <v>58.060612729598745</v>
      </c>
      <c r="AF48">
        <f t="shared" ca="1" si="94"/>
        <v>-2.6721763969144377E-6</v>
      </c>
      <c r="AG48">
        <f t="shared" ca="1" si="95"/>
        <v>-1.2510359636081603E-4</v>
      </c>
      <c r="AH48">
        <f t="shared" ca="1" si="96"/>
        <v>58.139502237983493</v>
      </c>
      <c r="AI48">
        <f ca="1">(AF48*中間層!$C$3+AG48)*中間層!$C$3+AH48</f>
        <v>58.100270114378269</v>
      </c>
      <c r="AJ48">
        <f t="shared" si="159"/>
        <v>15</v>
      </c>
      <c r="AK48" s="3" t="s">
        <v>13</v>
      </c>
      <c r="AN48">
        <v>15</v>
      </c>
      <c r="AO48" s="7">
        <v>0.17</v>
      </c>
      <c r="AP48">
        <v>58.121927568496766</v>
      </c>
      <c r="AQ48">
        <v>58.084527262293193</v>
      </c>
      <c r="AR48">
        <v>58.027959546003764</v>
      </c>
      <c r="AS48">
        <v>57.964012751467585</v>
      </c>
      <c r="AT48">
        <v>57.909849079407358</v>
      </c>
      <c r="AU48">
        <v>57.860355868679427</v>
      </c>
      <c r="AV48">
        <f t="shared" ca="1" si="97"/>
        <v>58.121927568496766</v>
      </c>
      <c r="AW48">
        <f t="shared" ca="1" si="98"/>
        <v>58.084527262293193</v>
      </c>
      <c r="AX48">
        <f t="shared" ca="1" si="99"/>
        <v>58.027959546003764</v>
      </c>
      <c r="AY48">
        <f t="shared" ca="1" si="100"/>
        <v>-3.8334820171712634E-6</v>
      </c>
      <c r="AZ48">
        <f t="shared" ca="1" si="101"/>
        <v>-1.7298382149576264E-4</v>
      </c>
      <c r="BA48">
        <f t="shared" ca="1" si="102"/>
        <v>58.140160464614482</v>
      </c>
      <c r="BB48">
        <f ca="1">(AY48*中間層!$C$3+AZ48)*中間層!$C$3+BA48</f>
        <v>58.084527262293193</v>
      </c>
      <c r="BC48">
        <f t="shared" si="160"/>
        <v>15</v>
      </c>
      <c r="BD48" s="3" t="s">
        <v>13</v>
      </c>
      <c r="BG48" s="3" t="s">
        <v>13</v>
      </c>
      <c r="BH48">
        <v>15</v>
      </c>
      <c r="BI48" s="7">
        <v>0.17</v>
      </c>
      <c r="BJ48">
        <v>58.119444965929723</v>
      </c>
      <c r="BK48">
        <v>58.071993815470464</v>
      </c>
      <c r="BL48">
        <v>58.004835431960139</v>
      </c>
      <c r="BM48">
        <v>57.93385526554372</v>
      </c>
      <c r="BN48">
        <v>57.87659159588717</v>
      </c>
      <c r="BO48">
        <v>57.833756299088463</v>
      </c>
      <c r="BP48">
        <f t="shared" ca="1" si="103"/>
        <v>58.119444965929723</v>
      </c>
      <c r="BQ48">
        <f t="shared" ca="1" si="104"/>
        <v>58.071993815470464</v>
      </c>
      <c r="BR48">
        <f t="shared" ca="1" si="105"/>
        <v>58.004835431960139</v>
      </c>
      <c r="BS48">
        <f t="shared" ca="1" si="106"/>
        <v>-3.9414466102116417E-6</v>
      </c>
      <c r="BT48">
        <f t="shared" ca="1" si="107"/>
        <v>-3.5780601765324628E-4</v>
      </c>
      <c r="BU48">
        <f t="shared" ca="1" si="108"/>
        <v>58.147188883337918</v>
      </c>
      <c r="BV48">
        <f ca="1">(BS48*中間層!$C$3+BT48)*中間層!$C$3+BU48</f>
        <v>58.071993815470478</v>
      </c>
      <c r="BW48">
        <f t="shared" si="161"/>
        <v>15</v>
      </c>
      <c r="BX48" s="3" t="s">
        <v>13</v>
      </c>
      <c r="CA48" s="3" t="s">
        <v>13</v>
      </c>
      <c r="CB48">
        <v>15</v>
      </c>
      <c r="CC48" s="7">
        <v>0.17</v>
      </c>
      <c r="CD48">
        <v>58.114557522803118</v>
      </c>
      <c r="CE48">
        <v>58.054937312359577</v>
      </c>
      <c r="CF48">
        <v>57.974200145720232</v>
      </c>
      <c r="CG48">
        <v>57.901879962562518</v>
      </c>
      <c r="CH48">
        <v>57.85380827990064</v>
      </c>
      <c r="CI48">
        <v>57.834531910086596</v>
      </c>
      <c r="CJ48">
        <f t="shared" ca="1" si="109"/>
        <v>58.114557522803118</v>
      </c>
      <c r="CK48">
        <f t="shared" ca="1" si="110"/>
        <v>58.054937312359577</v>
      </c>
      <c r="CL48">
        <f t="shared" ca="1" si="111"/>
        <v>57.974200145720232</v>
      </c>
      <c r="CM48">
        <f t="shared" ca="1" si="112"/>
        <v>-4.2233912391620833E-6</v>
      </c>
      <c r="CN48">
        <f t="shared" ca="1" si="113"/>
        <v>-5.5889552299667777E-4</v>
      </c>
      <c r="CO48">
        <f t="shared" ca="1" si="114"/>
        <v>58.153060777050854</v>
      </c>
      <c r="CP48">
        <f ca="1">(CM48*中間層!$C$3+CN48)*中間層!$C$3+CO48</f>
        <v>58.054937312359563</v>
      </c>
      <c r="CQ48">
        <f t="shared" si="162"/>
        <v>15</v>
      </c>
      <c r="CR48" s="3" t="s">
        <v>13</v>
      </c>
      <c r="CU48" s="3" t="s">
        <v>13</v>
      </c>
      <c r="CV48">
        <v>15</v>
      </c>
      <c r="CW48" s="7">
        <v>0.17</v>
      </c>
      <c r="CX48">
        <v>58.109304416608296</v>
      </c>
      <c r="CY48">
        <v>58.030232960386549</v>
      </c>
      <c r="CZ48">
        <v>57.940157808243704</v>
      </c>
      <c r="DA48">
        <v>57.87274684983057</v>
      </c>
      <c r="DB48">
        <v>57.847679887687335</v>
      </c>
      <c r="DC48">
        <v>57.890683915857004</v>
      </c>
      <c r="DD48">
        <f t="shared" ca="1" si="115"/>
        <v>58.109304416608296</v>
      </c>
      <c r="DE48">
        <f t="shared" ca="1" si="116"/>
        <v>58.030232960386549</v>
      </c>
      <c r="DF48">
        <f t="shared" ca="1" si="117"/>
        <v>57.940157808243704</v>
      </c>
      <c r="DG48">
        <f t="shared" ca="1" si="118"/>
        <v>-2.2007391842198557E-6</v>
      </c>
      <c r="DH48">
        <f t="shared" ca="1" si="119"/>
        <v>-1.2513182468020286E-3</v>
      </c>
      <c r="DI48">
        <f t="shared" ca="1" si="120"/>
        <v>58.177372176908968</v>
      </c>
      <c r="DJ48">
        <f ca="1">(DG48*中間層!$C$3+DH48)*中間層!$C$3+DI48</f>
        <v>58.030232960386563</v>
      </c>
      <c r="DK48">
        <f t="shared" si="163"/>
        <v>15</v>
      </c>
      <c r="DL48" s="3" t="s">
        <v>13</v>
      </c>
      <c r="DO48" s="3" t="s">
        <v>13</v>
      </c>
      <c r="DP48">
        <v>15</v>
      </c>
      <c r="DQ48" s="7">
        <v>0.17</v>
      </c>
      <c r="DR48">
        <v>58.105094076859615</v>
      </c>
      <c r="DS48">
        <v>58.014050129070483</v>
      </c>
      <c r="DT48">
        <v>57.9203380700026</v>
      </c>
      <c r="DU48">
        <v>57.85895707839741</v>
      </c>
      <c r="DV48">
        <v>57.878260116535031</v>
      </c>
      <c r="DW48">
        <v>57.950925863168102</v>
      </c>
      <c r="DX48">
        <f t="shared" ca="1" si="121"/>
        <v>58.105094076859615</v>
      </c>
      <c r="DY48">
        <f t="shared" ca="1" si="122"/>
        <v>58.014050129070483</v>
      </c>
      <c r="DZ48">
        <f t="shared" ca="1" si="123"/>
        <v>57.9203380700026</v>
      </c>
      <c r="EA48">
        <f t="shared" ca="1" si="124"/>
        <v>-5.3362225575074268E-7</v>
      </c>
      <c r="EB48">
        <f t="shared" ca="1" si="125"/>
        <v>-1.7408356174200891E-3</v>
      </c>
      <c r="EC48">
        <f t="shared" ca="1" si="126"/>
        <v>58.193469913369952</v>
      </c>
      <c r="ED48">
        <f ca="1">(EA48*中間層!$C$3+EB48)*中間層!$C$3+EC48</f>
        <v>58.014050129070434</v>
      </c>
      <c r="EE48">
        <f t="shared" si="164"/>
        <v>15</v>
      </c>
      <c r="EF48" s="3" t="s">
        <v>13</v>
      </c>
      <c r="EI48" s="3" t="s">
        <v>13</v>
      </c>
      <c r="EJ48">
        <v>15</v>
      </c>
      <c r="EK48" s="7">
        <v>0.17</v>
      </c>
      <c r="EL48">
        <v>58.099347136981777</v>
      </c>
      <c r="EM48">
        <v>57.99446772975044</v>
      </c>
      <c r="EN48">
        <v>57.902423521940648</v>
      </c>
      <c r="EO48">
        <v>57.868018769629771</v>
      </c>
      <c r="EP48">
        <v>57.93079438185196</v>
      </c>
      <c r="EQ48">
        <v>58.035377153839832</v>
      </c>
      <c r="ER48">
        <f t="shared" ca="1" si="127"/>
        <v>58.099347136981777</v>
      </c>
      <c r="ES48">
        <f t="shared" ca="1" si="128"/>
        <v>57.99446772975044</v>
      </c>
      <c r="ET48">
        <f t="shared" ca="1" si="129"/>
        <v>57.902423521940648</v>
      </c>
      <c r="EU48">
        <f t="shared" ca="1" si="130"/>
        <v>2.5670398843085423E-6</v>
      </c>
      <c r="EV48">
        <f t="shared" ca="1" si="131"/>
        <v>-2.4826441272730909E-3</v>
      </c>
      <c r="EW48">
        <f t="shared" ca="1" si="132"/>
        <v>58.217061743634673</v>
      </c>
      <c r="EX48">
        <f ca="1">(EU48*中間層!$C$3+EV48)*中間層!$C$3+EW48</f>
        <v>57.994467729750447</v>
      </c>
      <c r="EY48">
        <f t="shared" si="165"/>
        <v>15</v>
      </c>
      <c r="EZ48" s="3" t="s">
        <v>13</v>
      </c>
      <c r="FC48" s="3" t="s">
        <v>13</v>
      </c>
      <c r="FD48">
        <v>15</v>
      </c>
      <c r="FE48" s="7">
        <v>0.17</v>
      </c>
      <c r="FF48">
        <v>58.0927494903694</v>
      </c>
      <c r="FG48">
        <v>57.975137772350251</v>
      </c>
      <c r="FH48">
        <v>57.887228607622511</v>
      </c>
      <c r="FI48">
        <v>57.913555579230881</v>
      </c>
      <c r="FJ48">
        <v>58.017083191481504</v>
      </c>
      <c r="FK48">
        <v>58.035377153839832</v>
      </c>
      <c r="FL48">
        <f t="shared" ca="1" si="133"/>
        <v>58.0927494903694</v>
      </c>
      <c r="FM48">
        <f t="shared" ca="1" si="134"/>
        <v>57.975137772350251</v>
      </c>
      <c r="FN48">
        <f t="shared" ca="1" si="135"/>
        <v>57.887228607622511</v>
      </c>
      <c r="FO48">
        <f t="shared" ca="1" si="136"/>
        <v>5.9405106582798906E-6</v>
      </c>
      <c r="FP48">
        <f t="shared" ca="1" si="137"/>
        <v>-3.243310959125196E-3</v>
      </c>
      <c r="FQ48">
        <f t="shared" ca="1" si="138"/>
        <v>58.24006376167992</v>
      </c>
      <c r="FR48">
        <f ca="1">(FO48*中間層!$C$3+FP48)*中間層!$C$3+FQ48</f>
        <v>57.975137772350202</v>
      </c>
      <c r="FS48">
        <f t="shared" si="166"/>
        <v>15</v>
      </c>
      <c r="FT48" s="3" t="s">
        <v>13</v>
      </c>
      <c r="FW48" s="3" t="s">
        <v>13</v>
      </c>
      <c r="FX48">
        <v>15</v>
      </c>
      <c r="FY48" s="7">
        <v>0.17</v>
      </c>
      <c r="FZ48">
        <v>58.08291560530121</v>
      </c>
      <c r="GA48">
        <v>57.953419112944019</v>
      </c>
      <c r="GB48">
        <v>57.902073455579185</v>
      </c>
      <c r="GC48">
        <v>57.913555579230881</v>
      </c>
      <c r="GD48">
        <v>58.017083191481504</v>
      </c>
      <c r="GE48">
        <v>58.035377153839832</v>
      </c>
      <c r="GF48">
        <f t="shared" ca="1" si="139"/>
        <v>58.08291560530121</v>
      </c>
      <c r="GG48">
        <f t="shared" ca="1" si="140"/>
        <v>57.953419112944019</v>
      </c>
      <c r="GH48">
        <f t="shared" ca="1" si="141"/>
        <v>57.902073455579185</v>
      </c>
      <c r="GI48">
        <f t="shared" ca="1" si="142"/>
        <v>1.5630166998471395E-5</v>
      </c>
      <c r="GJ48">
        <f t="shared" ca="1" si="143"/>
        <v>-4.9344548969145318E-3</v>
      </c>
      <c r="GK48">
        <f t="shared" ca="1" si="144"/>
        <v>58.290562932650836</v>
      </c>
      <c r="GL48">
        <f ca="1">(GI48*中間層!$C$3+GJ48)*中間層!$C$3+GK48</f>
        <v>57.953419112944097</v>
      </c>
      <c r="GM48">
        <f t="shared" si="167"/>
        <v>15</v>
      </c>
      <c r="GN48" s="3" t="s">
        <v>13</v>
      </c>
      <c r="GQ48" s="3" t="s">
        <v>13</v>
      </c>
      <c r="GR48">
        <v>15</v>
      </c>
      <c r="GS48" s="7">
        <v>0.17</v>
      </c>
      <c r="GT48">
        <v>58.06986271565011</v>
      </c>
      <c r="GU48">
        <v>57.946344078185177</v>
      </c>
      <c r="GV48">
        <v>57.976987981896741</v>
      </c>
      <c r="GW48">
        <v>57.913555579230881</v>
      </c>
      <c r="GX48">
        <v>58.017083191481504</v>
      </c>
      <c r="GY48">
        <v>58.035377153839832</v>
      </c>
      <c r="GZ48">
        <f t="shared" ca="1" si="145"/>
        <v>58.06986271565011</v>
      </c>
      <c r="HA48">
        <f t="shared" ca="1" si="146"/>
        <v>57.946344078185177</v>
      </c>
      <c r="HB48">
        <f t="shared" ca="1" si="147"/>
        <v>57.976987981896741</v>
      </c>
      <c r="HC48">
        <f t="shared" ca="1" si="148"/>
        <v>3.083250823530034E-5</v>
      </c>
      <c r="HD48">
        <f t="shared" ca="1" si="149"/>
        <v>-7.0952489845935666E-3</v>
      </c>
      <c r="HE48">
        <f t="shared" ca="1" si="150"/>
        <v>58.347543894291491</v>
      </c>
      <c r="HF48">
        <f ca="1">(HC48*中間層!$C$3+HD48)*中間層!$C$3+HE48</f>
        <v>57.946344078185135</v>
      </c>
      <c r="HG48">
        <f t="shared" si="168"/>
        <v>15</v>
      </c>
      <c r="HH48" s="3" t="s">
        <v>13</v>
      </c>
      <c r="HK48" s="3" t="s">
        <v>13</v>
      </c>
      <c r="HL48">
        <v>15</v>
      </c>
      <c r="HM48" s="7">
        <v>0.17</v>
      </c>
      <c r="HN48">
        <v>58.057013965813098</v>
      </c>
      <c r="HO48">
        <v>57.967559869022466</v>
      </c>
      <c r="HP48">
        <v>57.976987981896741</v>
      </c>
      <c r="HQ48">
        <v>57.913555579230881</v>
      </c>
      <c r="HR48">
        <v>58.017083191481504</v>
      </c>
      <c r="HS48">
        <v>58.035377153839832</v>
      </c>
      <c r="HT48">
        <f t="shared" ca="1" si="151"/>
        <v>58.057013965813098</v>
      </c>
      <c r="HU48">
        <f t="shared" ca="1" si="152"/>
        <v>57.967559869022466</v>
      </c>
      <c r="HV48">
        <f t="shared" ca="1" si="153"/>
        <v>57.976987981896741</v>
      </c>
      <c r="HW48">
        <f t="shared" ca="1" si="154"/>
        <v>1.9776441932983289E-5</v>
      </c>
      <c r="HX48">
        <f t="shared" ca="1" si="155"/>
        <v>-4.7555482257598666E-3</v>
      </c>
      <c r="HY48">
        <f t="shared" ca="1" si="156"/>
        <v>58.245350272268624</v>
      </c>
      <c r="HZ48">
        <f ca="1">(HW48*中間層!$C$3+HX48)*中間層!$C$3+HY48</f>
        <v>57.967559869022473</v>
      </c>
      <c r="IA48">
        <f t="shared" si="169"/>
        <v>15</v>
      </c>
      <c r="IB48" s="3" t="s">
        <v>13</v>
      </c>
      <c r="IE48" s="3" t="s">
        <v>13</v>
      </c>
    </row>
    <row r="49" spans="1:239" x14ac:dyDescent="0.25">
      <c r="A49">
        <f t="shared" si="157"/>
        <v>16</v>
      </c>
      <c r="B49" s="7">
        <v>0.18</v>
      </c>
      <c r="C49">
        <v>58.573839739878913</v>
      </c>
      <c r="D49">
        <v>58.547831224276401</v>
      </c>
      <c r="E49">
        <v>58.515274776613232</v>
      </c>
      <c r="F49">
        <v>58.475364424922816</v>
      </c>
      <c r="G49">
        <v>58.430596186007008</v>
      </c>
      <c r="H49">
        <v>58.382188483051429</v>
      </c>
      <c r="I49">
        <f t="shared" ca="1" si="85"/>
        <v>58.573839739878913</v>
      </c>
      <c r="J49">
        <f t="shared" ca="1" si="86"/>
        <v>58.547831224276401</v>
      </c>
      <c r="K49">
        <f t="shared" ca="1" si="87"/>
        <v>58.515274776613232</v>
      </c>
      <c r="L49">
        <f t="shared" ca="1" si="88"/>
        <v>-1.3095864121296473E-6</v>
      </c>
      <c r="M49">
        <f t="shared" ca="1" si="89"/>
        <v>-3.2373235023058555E-4</v>
      </c>
      <c r="N49">
        <f t="shared" ca="1" si="90"/>
        <v>58.593300323420735</v>
      </c>
      <c r="O49">
        <f ca="1">(L49*中間層!$C$3+M49)*中間層!$C$3+N49</f>
        <v>58.547831224276379</v>
      </c>
      <c r="P49">
        <f t="shared" si="158"/>
        <v>16</v>
      </c>
      <c r="Q49" s="3" t="s">
        <v>13</v>
      </c>
      <c r="T49" s="3" t="s">
        <v>13</v>
      </c>
      <c r="U49">
        <v>16</v>
      </c>
      <c r="V49" s="7">
        <v>0.18</v>
      </c>
      <c r="W49">
        <v>58.570455237569135</v>
      </c>
      <c r="X49">
        <v>58.537404360799982</v>
      </c>
      <c r="Y49">
        <v>58.492902428493245</v>
      </c>
      <c r="Z49">
        <v>58.437178463568273</v>
      </c>
      <c r="AA49">
        <v>58.430596186007008</v>
      </c>
      <c r="AB49">
        <v>58.327724867051032</v>
      </c>
      <c r="AC49">
        <f t="shared" ca="1" si="91"/>
        <v>58.570455237569135</v>
      </c>
      <c r="AD49">
        <f t="shared" ca="1" si="92"/>
        <v>58.537404360799982</v>
      </c>
      <c r="AE49">
        <f t="shared" ca="1" si="93"/>
        <v>58.492902428493245</v>
      </c>
      <c r="AF49">
        <f t="shared" ca="1" si="94"/>
        <v>-2.2902111075181892E-6</v>
      </c>
      <c r="AG49">
        <f t="shared" ca="1" si="95"/>
        <v>-3.1748586925552037E-4</v>
      </c>
      <c r="AH49">
        <f t="shared" ca="1" si="96"/>
        <v>58.592055058800668</v>
      </c>
      <c r="AI49">
        <f ca="1">(AF49*中間層!$C$3+AG49)*中間層!$C$3+AH49</f>
        <v>58.537404360799933</v>
      </c>
      <c r="AJ49">
        <f t="shared" si="159"/>
        <v>16</v>
      </c>
      <c r="AK49" s="3" t="s">
        <v>13</v>
      </c>
      <c r="AN49">
        <v>16</v>
      </c>
      <c r="AO49" s="7">
        <v>0.18</v>
      </c>
      <c r="AP49">
        <v>58.565917860173677</v>
      </c>
      <c r="AQ49">
        <v>58.520832065210932</v>
      </c>
      <c r="AR49">
        <v>58.4566894009861</v>
      </c>
      <c r="AS49">
        <v>58.386839352297009</v>
      </c>
      <c r="AT49">
        <v>58.327424867720289</v>
      </c>
      <c r="AU49">
        <v>58.273707983673546</v>
      </c>
      <c r="AV49">
        <f t="shared" ca="1" si="97"/>
        <v>58.565917860173677</v>
      </c>
      <c r="AW49">
        <f t="shared" ca="1" si="98"/>
        <v>58.520832065210932</v>
      </c>
      <c r="AX49">
        <f t="shared" ca="1" si="99"/>
        <v>58.4566894009861</v>
      </c>
      <c r="AY49">
        <f t="shared" ca="1" si="100"/>
        <v>-3.8113738524189104E-6</v>
      </c>
      <c r="AZ49">
        <f t="shared" ca="1" si="101"/>
        <v>-3.300098213922811E-4</v>
      </c>
      <c r="BA49">
        <f t="shared" ca="1" si="102"/>
        <v>58.59194678587437</v>
      </c>
      <c r="BB49">
        <f ca="1">(AY49*中間層!$C$3+AZ49)*中間層!$C$3+BA49</f>
        <v>58.520832065210953</v>
      </c>
      <c r="BC49">
        <f t="shared" si="160"/>
        <v>16</v>
      </c>
      <c r="BD49" s="3" t="s">
        <v>13</v>
      </c>
      <c r="BG49" s="3" t="s">
        <v>13</v>
      </c>
      <c r="BH49">
        <v>16</v>
      </c>
      <c r="BI49" s="7">
        <v>0.18</v>
      </c>
      <c r="BJ49">
        <v>58.563272430576163</v>
      </c>
      <c r="BK49">
        <v>58.507359287760579</v>
      </c>
      <c r="BL49">
        <v>58.431791734533363</v>
      </c>
      <c r="BM49">
        <v>58.3544800913252</v>
      </c>
      <c r="BN49">
        <v>58.291841596834374</v>
      </c>
      <c r="BO49">
        <v>58.245699593196498</v>
      </c>
      <c r="BP49">
        <f t="shared" ca="1" si="103"/>
        <v>58.563272430576163</v>
      </c>
      <c r="BQ49">
        <f t="shared" ca="1" si="104"/>
        <v>58.507359287760579</v>
      </c>
      <c r="BR49">
        <f t="shared" ca="1" si="105"/>
        <v>58.431791734533363</v>
      </c>
      <c r="BS49">
        <f t="shared" ca="1" si="106"/>
        <v>-3.9308820823280253E-6</v>
      </c>
      <c r="BT49">
        <f t="shared" ca="1" si="107"/>
        <v>-5.2863054396269215E-4</v>
      </c>
      <c r="BU49">
        <f t="shared" ca="1" si="108"/>
        <v>58.59953116298005</v>
      </c>
      <c r="BV49">
        <f ca="1">(BS49*中間層!$C$3+BT49)*中間層!$C$3+BU49</f>
        <v>58.507359287760501</v>
      </c>
      <c r="BW49">
        <f t="shared" si="161"/>
        <v>16</v>
      </c>
      <c r="BX49" s="3" t="s">
        <v>13</v>
      </c>
      <c r="CA49" s="3" t="s">
        <v>13</v>
      </c>
      <c r="CB49">
        <v>16</v>
      </c>
      <c r="CC49" s="7">
        <v>0.18</v>
      </c>
      <c r="CD49">
        <v>58.557889016286339</v>
      </c>
      <c r="CE49">
        <v>58.488154383267798</v>
      </c>
      <c r="CF49">
        <v>58.398856411748305</v>
      </c>
      <c r="CG49">
        <v>58.320026223539962</v>
      </c>
      <c r="CH49">
        <v>58.267370543785326</v>
      </c>
      <c r="CI49">
        <v>58.247040323797826</v>
      </c>
      <c r="CJ49">
        <f t="shared" ca="1" si="109"/>
        <v>58.557889016286339</v>
      </c>
      <c r="CK49">
        <f t="shared" ca="1" si="110"/>
        <v>58.488154383267798</v>
      </c>
      <c r="CL49">
        <f t="shared" ca="1" si="111"/>
        <v>58.398856411748305</v>
      </c>
      <c r="CM49">
        <f t="shared" ca="1" si="112"/>
        <v>-3.9126677001931963E-6</v>
      </c>
      <c r="CN49">
        <f t="shared" ca="1" si="113"/>
        <v>-8.0779250534227778E-4</v>
      </c>
      <c r="CO49">
        <f t="shared" ca="1" si="114"/>
        <v>58.608060310803857</v>
      </c>
      <c r="CP49">
        <f ca="1">(CM49*中間層!$C$3+CN49)*中間層!$C$3+CO49</f>
        <v>58.488154383267698</v>
      </c>
      <c r="CQ49">
        <f t="shared" si="162"/>
        <v>16</v>
      </c>
      <c r="CR49" s="3" t="s">
        <v>13</v>
      </c>
      <c r="CU49" s="3" t="s">
        <v>13</v>
      </c>
      <c r="CV49">
        <v>16</v>
      </c>
      <c r="CW49" s="7">
        <v>0.18</v>
      </c>
      <c r="CX49">
        <v>58.552179042594453</v>
      </c>
      <c r="CY49">
        <v>58.461617346959798</v>
      </c>
      <c r="CZ49">
        <v>58.362464916007497</v>
      </c>
      <c r="DA49">
        <v>58.288738967005315</v>
      </c>
      <c r="DB49">
        <v>58.262117634299564</v>
      </c>
      <c r="DC49">
        <v>58.308683523369602</v>
      </c>
      <c r="DD49">
        <f t="shared" ca="1" si="115"/>
        <v>58.552179042594453</v>
      </c>
      <c r="DE49">
        <f t="shared" ca="1" si="116"/>
        <v>58.461617346959798</v>
      </c>
      <c r="DF49">
        <f t="shared" ca="1" si="117"/>
        <v>58.362464916007497</v>
      </c>
      <c r="DG49">
        <f t="shared" ca="1" si="118"/>
        <v>-1.7181470635314326E-6</v>
      </c>
      <c r="DH49">
        <f t="shared" ca="1" si="119"/>
        <v>-1.553511853163699E-3</v>
      </c>
      <c r="DI49">
        <f t="shared" ca="1" si="120"/>
        <v>58.634150002911362</v>
      </c>
      <c r="DJ49">
        <f ca="1">(DG49*中間層!$C$3+DH49)*中間層!$C$3+DI49</f>
        <v>58.461617346959677</v>
      </c>
      <c r="DK49">
        <f t="shared" si="163"/>
        <v>16</v>
      </c>
      <c r="DL49" s="3" t="s">
        <v>13</v>
      </c>
      <c r="DO49" s="3" t="s">
        <v>13</v>
      </c>
      <c r="DP49">
        <v>16</v>
      </c>
      <c r="DQ49" s="7">
        <v>0.18</v>
      </c>
      <c r="DR49">
        <v>58.547549579064444</v>
      </c>
      <c r="DS49">
        <v>58.444258207628678</v>
      </c>
      <c r="DT49">
        <v>58.341474692630811</v>
      </c>
      <c r="DU49">
        <v>58.275010358154134</v>
      </c>
      <c r="DV49">
        <v>58.295349232576612</v>
      </c>
      <c r="DW49">
        <v>58.374842615583987</v>
      </c>
      <c r="DX49">
        <f t="shared" ca="1" si="121"/>
        <v>58.547549579064444</v>
      </c>
      <c r="DY49">
        <f t="shared" ca="1" si="122"/>
        <v>58.444258207628678</v>
      </c>
      <c r="DZ49">
        <f t="shared" ca="1" si="123"/>
        <v>58.341474692630811</v>
      </c>
      <c r="EA49">
        <f t="shared" ca="1" si="124"/>
        <v>1.015712875778263E-7</v>
      </c>
      <c r="EB49">
        <f t="shared" ca="1" si="125"/>
        <v>-2.0810631218522958E-3</v>
      </c>
      <c r="EC49">
        <f t="shared" ca="1" si="126"/>
        <v>58.651348806938053</v>
      </c>
      <c r="ED49">
        <f ca="1">(EA49*中間層!$C$3+EB49)*中間層!$C$3+EC49</f>
        <v>58.4442582076286</v>
      </c>
      <c r="EE49">
        <f t="shared" si="164"/>
        <v>16</v>
      </c>
      <c r="EF49" s="3" t="s">
        <v>13</v>
      </c>
      <c r="EI49" s="3" t="s">
        <v>13</v>
      </c>
      <c r="EJ49">
        <v>16</v>
      </c>
      <c r="EK49" s="7">
        <v>0.18</v>
      </c>
      <c r="EL49">
        <v>58.541552347836529</v>
      </c>
      <c r="EM49">
        <v>58.423768788154028</v>
      </c>
      <c r="EN49">
        <v>58.32236137758013</v>
      </c>
      <c r="EO49">
        <v>58.285434626108163</v>
      </c>
      <c r="EP49">
        <v>58.353467973764282</v>
      </c>
      <c r="EQ49">
        <v>58.468836846173396</v>
      </c>
      <c r="ER49">
        <f t="shared" ca="1" si="127"/>
        <v>58.541552347836529</v>
      </c>
      <c r="ES49">
        <f t="shared" ca="1" si="128"/>
        <v>58.423768788154028</v>
      </c>
      <c r="ET49">
        <f t="shared" ca="1" si="129"/>
        <v>58.32236137758013</v>
      </c>
      <c r="EU49">
        <f t="shared" ca="1" si="130"/>
        <v>3.2752298217201314E-6</v>
      </c>
      <c r="EV49">
        <f t="shared" ca="1" si="131"/>
        <v>-2.8469556669080739E-3</v>
      </c>
      <c r="EW49">
        <f t="shared" ca="1" si="132"/>
        <v>58.67571205662766</v>
      </c>
      <c r="EX49">
        <f ca="1">(EU49*中間層!$C$3+EV49)*中間層!$C$3+EW49</f>
        <v>58.423768788154057</v>
      </c>
      <c r="EY49">
        <f t="shared" si="165"/>
        <v>16</v>
      </c>
      <c r="EZ49" s="3" t="s">
        <v>13</v>
      </c>
      <c r="FC49" s="3" t="s">
        <v>13</v>
      </c>
      <c r="FD49">
        <v>16</v>
      </c>
      <c r="FE49" s="7">
        <v>0.18</v>
      </c>
      <c r="FF49">
        <v>58.534500784828175</v>
      </c>
      <c r="FG49">
        <v>58.403060982750631</v>
      </c>
      <c r="FH49">
        <v>58.306976829564142</v>
      </c>
      <c r="FI49">
        <v>58.335053085265699</v>
      </c>
      <c r="FJ49">
        <v>58.449372181282541</v>
      </c>
      <c r="FK49">
        <v>58.468836846173396</v>
      </c>
      <c r="FL49">
        <f t="shared" ca="1" si="133"/>
        <v>58.534500784828175</v>
      </c>
      <c r="FM49">
        <f t="shared" ca="1" si="134"/>
        <v>58.403060982750631</v>
      </c>
      <c r="FN49">
        <f t="shared" ca="1" si="135"/>
        <v>58.306976829564142</v>
      </c>
      <c r="FO49">
        <f t="shared" ca="1" si="136"/>
        <v>7.0711297782127079E-6</v>
      </c>
      <c r="FP49">
        <f t="shared" ca="1" si="137"/>
        <v>-3.689465508282553E-3</v>
      </c>
      <c r="FQ49">
        <f t="shared" ca="1" si="138"/>
        <v>58.701296235796839</v>
      </c>
      <c r="FR49">
        <f ca="1">(FO49*中間層!$C$3+FP49)*中間層!$C$3+FQ49</f>
        <v>58.403060982750709</v>
      </c>
      <c r="FS49">
        <f t="shared" si="166"/>
        <v>16</v>
      </c>
      <c r="FT49" s="3" t="s">
        <v>13</v>
      </c>
      <c r="FW49" s="3" t="s">
        <v>13</v>
      </c>
      <c r="FX49">
        <v>16</v>
      </c>
      <c r="FY49" s="7">
        <v>0.18</v>
      </c>
      <c r="FZ49">
        <v>58.524412118460248</v>
      </c>
      <c r="GA49">
        <v>58.37981820334862</v>
      </c>
      <c r="GB49">
        <v>58.324113234556847</v>
      </c>
      <c r="GC49">
        <v>58.335053085265699</v>
      </c>
      <c r="GD49">
        <v>58.449372181282541</v>
      </c>
      <c r="GE49">
        <v>58.468836846173396</v>
      </c>
      <c r="GF49">
        <f t="shared" ca="1" si="139"/>
        <v>58.524412118460248</v>
      </c>
      <c r="GG49">
        <f t="shared" ca="1" si="140"/>
        <v>58.37981820334862</v>
      </c>
      <c r="GH49">
        <f t="shared" ca="1" si="141"/>
        <v>58.324113234556847</v>
      </c>
      <c r="GI49">
        <f t="shared" ca="1" si="142"/>
        <v>1.7777789263969681E-5</v>
      </c>
      <c r="GJ49">
        <f t="shared" ca="1" si="143"/>
        <v>-5.5585466918282121E-3</v>
      </c>
      <c r="GK49">
        <f t="shared" ca="1" si="144"/>
        <v>58.757894979891717</v>
      </c>
      <c r="GL49">
        <f ca="1">(GI49*中間層!$C$3+GJ49)*中間層!$C$3+GK49</f>
        <v>58.379818203348592</v>
      </c>
      <c r="GM49">
        <f t="shared" si="167"/>
        <v>16</v>
      </c>
      <c r="GN49" s="3" t="s">
        <v>13</v>
      </c>
      <c r="GQ49" s="3" t="s">
        <v>13</v>
      </c>
      <c r="GR49">
        <v>16</v>
      </c>
      <c r="GS49" s="7">
        <v>0.18</v>
      </c>
      <c r="GT49">
        <v>58.510571923238857</v>
      </c>
      <c r="GU49">
        <v>58.376551213221155</v>
      </c>
      <c r="GV49">
        <v>58.406719481332232</v>
      </c>
      <c r="GW49">
        <v>58.335053085265699</v>
      </c>
      <c r="GX49">
        <v>58.449372181282541</v>
      </c>
      <c r="GY49">
        <v>58.468836846173396</v>
      </c>
      <c r="GZ49">
        <f t="shared" ca="1" si="145"/>
        <v>58.510571923238857</v>
      </c>
      <c r="HA49">
        <f t="shared" ca="1" si="146"/>
        <v>58.376551213221155</v>
      </c>
      <c r="HB49">
        <f t="shared" ca="1" si="147"/>
        <v>58.406719481332232</v>
      </c>
      <c r="HC49">
        <f t="shared" ca="1" si="148"/>
        <v>3.2837795625755462E-5</v>
      </c>
      <c r="HD49">
        <f t="shared" ca="1" si="149"/>
        <v>-7.6060835442173418E-3</v>
      </c>
      <c r="HE49">
        <f t="shared" ca="1" si="150"/>
        <v>58.808781611385342</v>
      </c>
      <c r="HF49">
        <f ca="1">(HC49*中間層!$C$3+HD49)*中間層!$C$3+HE49</f>
        <v>58.376551213221163</v>
      </c>
      <c r="HG49">
        <f t="shared" si="168"/>
        <v>16</v>
      </c>
      <c r="HH49" s="3" t="s">
        <v>13</v>
      </c>
      <c r="HK49" s="3" t="s">
        <v>13</v>
      </c>
      <c r="HL49">
        <v>16</v>
      </c>
      <c r="HM49" s="7">
        <v>0.18</v>
      </c>
      <c r="HN49">
        <v>58.497000539968703</v>
      </c>
      <c r="HO49">
        <v>58.398699859937992</v>
      </c>
      <c r="HP49">
        <v>58.406719481332232</v>
      </c>
      <c r="HQ49">
        <v>58.335053085265699</v>
      </c>
      <c r="HR49">
        <v>58.449372181282541</v>
      </c>
      <c r="HS49">
        <v>58.468836846173396</v>
      </c>
      <c r="HT49">
        <f t="shared" ca="1" si="151"/>
        <v>58.497000539968703</v>
      </c>
      <c r="HU49">
        <f t="shared" ca="1" si="152"/>
        <v>58.398699859937992</v>
      </c>
      <c r="HV49">
        <f t="shared" ca="1" si="153"/>
        <v>58.406719481332232</v>
      </c>
      <c r="HW49">
        <f t="shared" ca="1" si="154"/>
        <v>2.1264060284991502E-5</v>
      </c>
      <c r="HX49">
        <f t="shared" ca="1" si="155"/>
        <v>-5.1556226433627471E-3</v>
      </c>
      <c r="HY49">
        <f t="shared" ca="1" si="156"/>
        <v>58.701621521424414</v>
      </c>
      <c r="HZ49">
        <f ca="1">(HW49*中間層!$C$3+HX49)*中間層!$C$3+HY49</f>
        <v>58.398699859938056</v>
      </c>
      <c r="IA49">
        <f t="shared" si="169"/>
        <v>16</v>
      </c>
      <c r="IB49" s="3" t="s">
        <v>13</v>
      </c>
      <c r="IE49" s="3" t="s">
        <v>13</v>
      </c>
    </row>
    <row r="50" spans="1:239" x14ac:dyDescent="0.25">
      <c r="A50">
        <f t="shared" si="157"/>
        <v>17</v>
      </c>
      <c r="B50" s="7">
        <v>0.19</v>
      </c>
      <c r="C50">
        <v>59.012359831454276</v>
      </c>
      <c r="D50">
        <v>58.978909043057868</v>
      </c>
      <c r="E50">
        <v>58.942163835648742</v>
      </c>
      <c r="F50">
        <v>58.898227180910553</v>
      </c>
      <c r="G50">
        <v>58.849308307284204</v>
      </c>
      <c r="H50">
        <v>58.79648130028464</v>
      </c>
      <c r="I50">
        <f t="shared" ca="1" si="85"/>
        <v>59.012359831454276</v>
      </c>
      <c r="J50">
        <f t="shared" ca="1" si="86"/>
        <v>58.978909043057868</v>
      </c>
      <c r="K50">
        <f t="shared" ca="1" si="87"/>
        <v>58.942163835648742</v>
      </c>
      <c r="L50">
        <f t="shared" ca="1" si="88"/>
        <v>-6.5888380254182269E-7</v>
      </c>
      <c r="M50">
        <f t="shared" ca="1" si="89"/>
        <v>-5.7018319754661203E-4</v>
      </c>
      <c r="N50">
        <f t="shared" ca="1" si="90"/>
        <v>59.042516200837973</v>
      </c>
      <c r="O50">
        <f ca="1">(L50*中間層!$C$3+M50)*中間層!$C$3+N50</f>
        <v>58.978909043057897</v>
      </c>
      <c r="P50">
        <f t="shared" si="158"/>
        <v>17</v>
      </c>
      <c r="Q50" s="3" t="s">
        <v>13</v>
      </c>
      <c r="T50" s="3" t="s">
        <v>13</v>
      </c>
      <c r="U50">
        <v>17</v>
      </c>
      <c r="V50" s="7">
        <v>0.19</v>
      </c>
      <c r="W50">
        <v>59.009122579508471</v>
      </c>
      <c r="X50">
        <v>58.967964581001503</v>
      </c>
      <c r="Y50">
        <v>58.918141747556533</v>
      </c>
      <c r="Z50">
        <v>58.85734120312015</v>
      </c>
      <c r="AA50">
        <v>58.849308307284204</v>
      </c>
      <c r="AB50">
        <v>58.738528470094835</v>
      </c>
      <c r="AC50">
        <f t="shared" ca="1" si="91"/>
        <v>59.009122579508471</v>
      </c>
      <c r="AD50">
        <f t="shared" ca="1" si="92"/>
        <v>58.967964581001503</v>
      </c>
      <c r="AE50">
        <f t="shared" ca="1" si="93"/>
        <v>58.918141747556533</v>
      </c>
      <c r="AF50">
        <f t="shared" ca="1" si="94"/>
        <v>-1.7329669876016852E-6</v>
      </c>
      <c r="AG50">
        <f t="shared" ca="1" si="95"/>
        <v>-5.6321492199927568E-4</v>
      </c>
      <c r="AH50">
        <f t="shared" ca="1" si="96"/>
        <v>59.041615743077458</v>
      </c>
      <c r="AI50">
        <f ca="1">(AF50*中間層!$C$3+AG50)*中間層!$C$3+AH50</f>
        <v>58.96796458100151</v>
      </c>
      <c r="AJ50">
        <f t="shared" si="159"/>
        <v>17</v>
      </c>
      <c r="AK50" s="3" t="s">
        <v>13</v>
      </c>
      <c r="AN50">
        <v>17</v>
      </c>
      <c r="AO50" s="7">
        <v>0.19</v>
      </c>
      <c r="AP50">
        <v>59.004685170893204</v>
      </c>
      <c r="AQ50">
        <v>58.950695522650314</v>
      </c>
      <c r="AR50">
        <v>58.879421799146847</v>
      </c>
      <c r="AS50">
        <v>58.803609592198512</v>
      </c>
      <c r="AT50">
        <v>58.737993069868693</v>
      </c>
      <c r="AU50">
        <v>58.680059999680658</v>
      </c>
      <c r="AV50">
        <f t="shared" ca="1" si="97"/>
        <v>59.004685170893204</v>
      </c>
      <c r="AW50">
        <f t="shared" ca="1" si="98"/>
        <v>58.950695522650314</v>
      </c>
      <c r="AX50">
        <f t="shared" ca="1" si="99"/>
        <v>58.879421799146847</v>
      </c>
      <c r="AY50">
        <f t="shared" ca="1" si="100"/>
        <v>-3.4568150521135978E-6</v>
      </c>
      <c r="AZ50">
        <f t="shared" ca="1" si="101"/>
        <v>-5.6127070704050676E-4</v>
      </c>
      <c r="BA50">
        <f t="shared" ca="1" si="102"/>
        <v>59.041390743875503</v>
      </c>
      <c r="BB50">
        <f ca="1">(AY50*中間層!$C$3+AZ50)*中間層!$C$3+BA50</f>
        <v>58.950695522650314</v>
      </c>
      <c r="BC50">
        <f t="shared" si="160"/>
        <v>17</v>
      </c>
      <c r="BD50" s="3" t="s">
        <v>13</v>
      </c>
      <c r="BG50" s="3" t="s">
        <v>13</v>
      </c>
      <c r="BH50">
        <v>17</v>
      </c>
      <c r="BI50" s="7">
        <v>0.19</v>
      </c>
      <c r="BJ50">
        <v>59.001818789968951</v>
      </c>
      <c r="BK50">
        <v>58.936274146651378</v>
      </c>
      <c r="BL50">
        <v>58.852787234326129</v>
      </c>
      <c r="BM50">
        <v>58.768785910912996</v>
      </c>
      <c r="BN50">
        <v>58.700624031309061</v>
      </c>
      <c r="BO50">
        <v>58.650963036220794</v>
      </c>
      <c r="BP50">
        <f t="shared" ca="1" si="103"/>
        <v>59.001818789968951</v>
      </c>
      <c r="BQ50">
        <f t="shared" ca="1" si="104"/>
        <v>58.936274146651378</v>
      </c>
      <c r="BR50">
        <f t="shared" ca="1" si="105"/>
        <v>58.852787234326129</v>
      </c>
      <c r="BS50">
        <f t="shared" ca="1" si="106"/>
        <v>-3.5884538015343423E-6</v>
      </c>
      <c r="BT50">
        <f t="shared" ca="1" si="107"/>
        <v>-7.7262479612116473E-4</v>
      </c>
      <c r="BU50">
        <f t="shared" ca="1" si="108"/>
        <v>59.049421164278804</v>
      </c>
      <c r="BV50">
        <f ca="1">(BS50*中間層!$C$3+BT50)*中間層!$C$3+BU50</f>
        <v>58.936274146651343</v>
      </c>
      <c r="BW50">
        <f t="shared" si="161"/>
        <v>17</v>
      </c>
      <c r="BX50" s="3" t="s">
        <v>13</v>
      </c>
      <c r="CA50" s="3" t="s">
        <v>13</v>
      </c>
      <c r="CB50">
        <v>17</v>
      </c>
      <c r="CC50" s="7">
        <v>0.19</v>
      </c>
      <c r="CD50">
        <v>58.996947621374133</v>
      </c>
      <c r="CE50">
        <v>58.915849404433338</v>
      </c>
      <c r="CF50">
        <v>58.817704728525818</v>
      </c>
      <c r="CG50">
        <v>58.73156043374842</v>
      </c>
      <c r="CH50">
        <v>58.67402138739569</v>
      </c>
      <c r="CI50">
        <v>58.65268666698293</v>
      </c>
      <c r="CJ50">
        <f t="shared" ca="1" si="109"/>
        <v>58.996947621374133</v>
      </c>
      <c r="CK50">
        <f t="shared" ca="1" si="110"/>
        <v>58.915849404433338</v>
      </c>
      <c r="CL50">
        <f t="shared" ca="1" si="111"/>
        <v>58.817704728525818</v>
      </c>
      <c r="CM50">
        <f t="shared" ca="1" si="112"/>
        <v>-3.4092917933467108E-6</v>
      </c>
      <c r="CN50">
        <f t="shared" ca="1" si="113"/>
        <v>-1.1105705698141574E-3</v>
      </c>
      <c r="CO50">
        <f t="shared" ca="1" si="114"/>
        <v>59.060999379348189</v>
      </c>
      <c r="CP50">
        <f ca="1">(CM50*中間層!$C$3+CN50)*中間層!$C$3+CO50</f>
        <v>58.91584940443331</v>
      </c>
      <c r="CQ50">
        <f t="shared" si="162"/>
        <v>17</v>
      </c>
      <c r="CR50" s="3" t="s">
        <v>13</v>
      </c>
      <c r="CU50" s="3" t="s">
        <v>13</v>
      </c>
      <c r="CV50">
        <v>17</v>
      </c>
      <c r="CW50" s="7">
        <v>0.19</v>
      </c>
      <c r="CX50">
        <v>58.990671989543905</v>
      </c>
      <c r="CY50">
        <v>58.887457339221392</v>
      </c>
      <c r="CZ50">
        <v>58.778400812213739</v>
      </c>
      <c r="DA50">
        <v>58.698081012597335</v>
      </c>
      <c r="DB50">
        <v>58.669854080935799</v>
      </c>
      <c r="DC50">
        <v>58.720335009659252</v>
      </c>
      <c r="DD50">
        <f t="shared" ca="1" si="115"/>
        <v>58.990671989543905</v>
      </c>
      <c r="DE50">
        <f t="shared" ca="1" si="116"/>
        <v>58.887457339221392</v>
      </c>
      <c r="DF50">
        <f t="shared" ca="1" si="117"/>
        <v>58.778400812213739</v>
      </c>
      <c r="DG50">
        <f t="shared" ca="1" si="118"/>
        <v>-1.1683753370271005E-6</v>
      </c>
      <c r="DH50">
        <f t="shared" ca="1" si="119"/>
        <v>-1.8890367058961037E-3</v>
      </c>
      <c r="DI50">
        <f t="shared" ca="1" si="120"/>
        <v>59.088044763181301</v>
      </c>
      <c r="DJ50">
        <f ca="1">(DG50*中間層!$C$3+DH50)*中間層!$C$3+DI50</f>
        <v>58.88745733922142</v>
      </c>
      <c r="DK50">
        <f t="shared" si="163"/>
        <v>17</v>
      </c>
      <c r="DL50" s="3" t="s">
        <v>13</v>
      </c>
      <c r="DO50" s="3" t="s">
        <v>13</v>
      </c>
      <c r="DP50">
        <v>17</v>
      </c>
      <c r="DQ50" s="7">
        <v>0.19</v>
      </c>
      <c r="DR50">
        <v>58.98551327260666</v>
      </c>
      <c r="DS50">
        <v>58.868850540762246</v>
      </c>
      <c r="DT50">
        <v>58.7563391261682</v>
      </c>
      <c r="DU50">
        <v>58.684468885009586</v>
      </c>
      <c r="DV50">
        <v>58.706001293761204</v>
      </c>
      <c r="DW50">
        <v>58.792660321970978</v>
      </c>
      <c r="DX50">
        <f t="shared" ca="1" si="121"/>
        <v>58.98551327260666</v>
      </c>
      <c r="DY50">
        <f t="shared" ca="1" si="122"/>
        <v>58.868850540762246</v>
      </c>
      <c r="DZ50">
        <f t="shared" ca="1" si="123"/>
        <v>58.7563391261682</v>
      </c>
      <c r="EA50">
        <f t="shared" ca="1" si="124"/>
        <v>8.3026345007601781E-7</v>
      </c>
      <c r="EB50">
        <f t="shared" ca="1" si="125"/>
        <v>-2.4577941543993376E-3</v>
      </c>
      <c r="EC50">
        <f t="shared" ca="1" si="126"/>
        <v>59.106327321701464</v>
      </c>
      <c r="ED50">
        <f ca="1">(EA50*中間層!$C$3+EB50)*中間層!$C$3+EC50</f>
        <v>58.868850540762288</v>
      </c>
      <c r="EE50">
        <f t="shared" si="164"/>
        <v>17</v>
      </c>
      <c r="EF50" s="3" t="s">
        <v>13</v>
      </c>
      <c r="EI50" s="3" t="s">
        <v>13</v>
      </c>
      <c r="EJ50">
        <v>17</v>
      </c>
      <c r="EK50" s="7">
        <v>0.19</v>
      </c>
      <c r="EL50">
        <v>58.979373408788163</v>
      </c>
      <c r="EM50">
        <v>58.847493944386038</v>
      </c>
      <c r="EN50">
        <v>58.736142711223451</v>
      </c>
      <c r="EO50">
        <v>58.696672324874953</v>
      </c>
      <c r="EP50">
        <v>58.770232729553328</v>
      </c>
      <c r="EQ50">
        <v>58.897072178583713</v>
      </c>
      <c r="ER50">
        <f t="shared" ca="1" si="127"/>
        <v>58.979373408788163</v>
      </c>
      <c r="ES50">
        <f t="shared" ca="1" si="128"/>
        <v>58.847493944386038</v>
      </c>
      <c r="ET50">
        <f t="shared" ca="1" si="129"/>
        <v>58.736142711223451</v>
      </c>
      <c r="EU50">
        <f t="shared" ca="1" si="130"/>
        <v>4.1056462479045878E-6</v>
      </c>
      <c r="EV50">
        <f t="shared" ca="1" si="131"/>
        <v>-3.2534362252286553E-3</v>
      </c>
      <c r="EW50">
        <f t="shared" ca="1" si="132"/>
        <v>59.131781104429784</v>
      </c>
      <c r="EX50">
        <f ca="1">(EU50*中間層!$C$3+EV50)*中間層!$C$3+EW50</f>
        <v>58.847493944385967</v>
      </c>
      <c r="EY50">
        <f t="shared" si="165"/>
        <v>17</v>
      </c>
      <c r="EZ50" s="3" t="s">
        <v>13</v>
      </c>
      <c r="FC50" s="3" t="s">
        <v>13</v>
      </c>
      <c r="FD50">
        <v>17</v>
      </c>
      <c r="FE50" s="7">
        <v>0.19</v>
      </c>
      <c r="FF50">
        <v>58.971793753109289</v>
      </c>
      <c r="FG50">
        <v>58.824745664633667</v>
      </c>
      <c r="FH50">
        <v>58.720529500464423</v>
      </c>
      <c r="FI50">
        <v>58.750201430434466</v>
      </c>
      <c r="FJ50">
        <v>58.87613226318399</v>
      </c>
      <c r="FK50">
        <v>58.897072178583713</v>
      </c>
      <c r="FL50">
        <f t="shared" ca="1" si="133"/>
        <v>58.971793753109289</v>
      </c>
      <c r="FM50">
        <f t="shared" ca="1" si="134"/>
        <v>58.824745664633667</v>
      </c>
      <c r="FN50">
        <f t="shared" ca="1" si="135"/>
        <v>58.720529500464423</v>
      </c>
      <c r="FO50">
        <f t="shared" ca="1" si="136"/>
        <v>8.5663848612766747E-6</v>
      </c>
      <c r="FP50">
        <f t="shared" ca="1" si="137"/>
        <v>-4.2259194987037318E-3</v>
      </c>
      <c r="FQ50">
        <f t="shared" ca="1" si="138"/>
        <v>59.161673765891251</v>
      </c>
      <c r="FR50">
        <f ca="1">(FO50*中間層!$C$3+FP50)*中間層!$C$3+FQ50</f>
        <v>58.824745664633646</v>
      </c>
      <c r="FS50">
        <f t="shared" si="166"/>
        <v>17</v>
      </c>
      <c r="FT50" s="3" t="s">
        <v>13</v>
      </c>
      <c r="FW50" s="3" t="s">
        <v>13</v>
      </c>
      <c r="FX50">
        <v>17</v>
      </c>
      <c r="FY50" s="7">
        <v>0.19</v>
      </c>
      <c r="FZ50">
        <v>58.961552947084854</v>
      </c>
      <c r="GA50">
        <v>58.800276800774014</v>
      </c>
      <c r="GB50">
        <v>58.739555005655625</v>
      </c>
      <c r="GC50">
        <v>58.750201430434466</v>
      </c>
      <c r="GD50">
        <v>58.87613226318399</v>
      </c>
      <c r="GE50">
        <v>58.897072178583713</v>
      </c>
      <c r="GF50">
        <f t="shared" ca="1" si="139"/>
        <v>58.961552947084854</v>
      </c>
      <c r="GG50">
        <f t="shared" ca="1" si="140"/>
        <v>58.800276800774014</v>
      </c>
      <c r="GH50">
        <f t="shared" ca="1" si="141"/>
        <v>58.739555005655625</v>
      </c>
      <c r="GI50">
        <f t="shared" ca="1" si="142"/>
        <v>2.0110870238488132E-5</v>
      </c>
      <c r="GJ50">
        <f t="shared" ca="1" si="143"/>
        <v>-6.2421534619902979E-3</v>
      </c>
      <c r="GK50">
        <f t="shared" ca="1" si="144"/>
        <v>59.223383444588123</v>
      </c>
      <c r="GL50">
        <f ca="1">(GI50*中間層!$C$3+GJ50)*中間層!$C$3+GK50</f>
        <v>58.800276800773972</v>
      </c>
      <c r="GM50">
        <f t="shared" si="167"/>
        <v>17</v>
      </c>
      <c r="GN50" s="3" t="s">
        <v>13</v>
      </c>
      <c r="GQ50" s="3" t="s">
        <v>13</v>
      </c>
      <c r="GR50">
        <v>17</v>
      </c>
      <c r="GS50" s="7">
        <v>0.19</v>
      </c>
      <c r="GT50">
        <v>58.946435058701766</v>
      </c>
      <c r="GU50">
        <v>58.797898234163831</v>
      </c>
      <c r="GV50">
        <v>58.831249463466932</v>
      </c>
      <c r="GW50">
        <v>58.750201430434466</v>
      </c>
      <c r="GX50">
        <v>58.87613226318399</v>
      </c>
      <c r="GY50">
        <v>58.897072178583713</v>
      </c>
      <c r="GZ50">
        <f t="shared" ca="1" si="145"/>
        <v>58.946435058701766</v>
      </c>
      <c r="HA50">
        <f t="shared" ca="1" si="146"/>
        <v>58.797898234163831</v>
      </c>
      <c r="HB50">
        <f t="shared" ca="1" si="147"/>
        <v>58.831249463466932</v>
      </c>
      <c r="HC50">
        <f t="shared" ca="1" si="148"/>
        <v>3.6377610768206065E-5</v>
      </c>
      <c r="HD50">
        <f t="shared" ca="1" si="149"/>
        <v>-8.4273781059897614E-3</v>
      </c>
      <c r="HE50">
        <f t="shared" ca="1" si="150"/>
        <v>59.27685993708068</v>
      </c>
      <c r="HF50">
        <f ca="1">(HC50*中間層!$C$3+HD50)*中間層!$C$3+HE50</f>
        <v>58.797898234163767</v>
      </c>
      <c r="HG50">
        <f t="shared" si="168"/>
        <v>17</v>
      </c>
      <c r="HH50" s="3" t="s">
        <v>13</v>
      </c>
      <c r="HK50" s="3" t="s">
        <v>13</v>
      </c>
      <c r="HL50">
        <v>17</v>
      </c>
      <c r="HM50" s="7">
        <v>0.19</v>
      </c>
      <c r="HN50">
        <v>58.932367357534794</v>
      </c>
      <c r="HO50">
        <v>58.8247355766174</v>
      </c>
      <c r="HP50">
        <v>58.831249463466932</v>
      </c>
      <c r="HQ50">
        <v>58.750201430434466</v>
      </c>
      <c r="HR50">
        <v>58.87613226318399</v>
      </c>
      <c r="HS50">
        <v>58.897072178583713</v>
      </c>
      <c r="HT50">
        <f t="shared" ca="1" si="151"/>
        <v>58.932367357534794</v>
      </c>
      <c r="HU50">
        <f t="shared" ca="1" si="152"/>
        <v>58.8247355766174</v>
      </c>
      <c r="HV50">
        <f t="shared" ca="1" si="153"/>
        <v>58.831249463466932</v>
      </c>
      <c r="HW50">
        <f t="shared" ca="1" si="154"/>
        <v>2.2829133553383143E-5</v>
      </c>
      <c r="HX50">
        <f t="shared" ca="1" si="155"/>
        <v>-5.5770056513556911E-3</v>
      </c>
      <c r="HY50">
        <f t="shared" ca="1" si="156"/>
        <v>59.154144806219044</v>
      </c>
      <c r="HZ50">
        <f ca="1">(HW50*中間層!$C$3+HX50)*中間層!$C$3+HY50</f>
        <v>58.824735576617307</v>
      </c>
      <c r="IA50">
        <f t="shared" si="169"/>
        <v>17</v>
      </c>
      <c r="IB50" s="3" t="s">
        <v>13</v>
      </c>
      <c r="IE50" s="3" t="s">
        <v>13</v>
      </c>
    </row>
    <row r="51" spans="1:239" x14ac:dyDescent="0.25">
      <c r="A51">
        <f t="shared" si="157"/>
        <v>18</v>
      </c>
      <c r="B51" s="7">
        <v>0.2</v>
      </c>
      <c r="C51">
        <v>59.446451133749633</v>
      </c>
      <c r="D51">
        <v>59.404989375433608</v>
      </c>
      <c r="E51">
        <v>59.362200797595897</v>
      </c>
      <c r="F51">
        <v>59.313952314767988</v>
      </c>
      <c r="G51">
        <v>59.26063451315278</v>
      </c>
      <c r="H51">
        <v>59.204238575430914</v>
      </c>
      <c r="I51">
        <f t="shared" ca="1" si="85"/>
        <v>59.446451133749633</v>
      </c>
      <c r="J51">
        <f t="shared" ca="1" si="86"/>
        <v>59.404989375433608</v>
      </c>
      <c r="K51">
        <f t="shared" ca="1" si="87"/>
        <v>59.362200797595897</v>
      </c>
      <c r="L51">
        <f t="shared" ca="1" si="88"/>
        <v>-2.6536390433648195E-7</v>
      </c>
      <c r="M51">
        <f t="shared" ca="1" si="89"/>
        <v>-7.8943058066990076E-4</v>
      </c>
      <c r="N51">
        <f t="shared" ca="1" si="90"/>
        <v>59.486586072544036</v>
      </c>
      <c r="O51">
        <f ca="1">(L51*中間層!$C$3+M51)*中間層!$C$3+N51</f>
        <v>59.404989375433679</v>
      </c>
      <c r="P51">
        <f t="shared" si="158"/>
        <v>18</v>
      </c>
      <c r="Q51" s="3" t="s">
        <v>13</v>
      </c>
      <c r="T51" s="3" t="s">
        <v>13</v>
      </c>
      <c r="U51">
        <v>18</v>
      </c>
      <c r="V51" s="7">
        <v>0.2</v>
      </c>
      <c r="W51">
        <v>59.442893539120192</v>
      </c>
      <c r="X51">
        <v>59.392137371121464</v>
      </c>
      <c r="Y51">
        <v>59.336485092256986</v>
      </c>
      <c r="Z51">
        <v>59.271363016745639</v>
      </c>
      <c r="AA51">
        <v>59.257178878283163</v>
      </c>
      <c r="AB51">
        <v>59.143019651812189</v>
      </c>
      <c r="AC51">
        <f t="shared" ca="1" si="91"/>
        <v>59.442893539120192</v>
      </c>
      <c r="AD51">
        <f t="shared" ca="1" si="92"/>
        <v>59.392137371121464</v>
      </c>
      <c r="AE51">
        <f t="shared" ca="1" si="93"/>
        <v>59.336485092256986</v>
      </c>
      <c r="AF51">
        <f t="shared" ca="1" si="94"/>
        <v>-9.7922217314771847E-7</v>
      </c>
      <c r="AG51">
        <f t="shared" ca="1" si="95"/>
        <v>-8.6824003400202715E-4</v>
      </c>
      <c r="AH51">
        <f t="shared" ca="1" si="96"/>
        <v>59.48875359625319</v>
      </c>
      <c r="AI51">
        <f ca="1">(AF51*中間層!$C$3+AG51)*中間層!$C$3+AH51</f>
        <v>59.392137371121507</v>
      </c>
      <c r="AJ51">
        <f t="shared" si="159"/>
        <v>18</v>
      </c>
      <c r="AK51" s="3" t="s">
        <v>13</v>
      </c>
      <c r="AN51">
        <v>18</v>
      </c>
      <c r="AO51" s="7">
        <v>0.2</v>
      </c>
      <c r="AP51">
        <v>59.438635301824092</v>
      </c>
      <c r="AQ51">
        <v>59.374223153224179</v>
      </c>
      <c r="AR51">
        <v>59.296156740486005</v>
      </c>
      <c r="AS51">
        <v>59.21415421014909</v>
      </c>
      <c r="AT51">
        <v>59.142049202857081</v>
      </c>
      <c r="AU51">
        <v>59.079860641248295</v>
      </c>
      <c r="AV51">
        <f t="shared" ca="1" si="97"/>
        <v>59.438635301824092</v>
      </c>
      <c r="AW51">
        <f t="shared" ca="1" si="98"/>
        <v>59.374223153224179</v>
      </c>
      <c r="AX51">
        <f t="shared" ca="1" si="99"/>
        <v>59.296156740486005</v>
      </c>
      <c r="AY51">
        <f t="shared" ca="1" si="100"/>
        <v>-2.7308528276516882E-6</v>
      </c>
      <c r="AZ51">
        <f t="shared" ca="1" si="101"/>
        <v>-8.7861504785045875E-4</v>
      </c>
      <c r="BA51">
        <f t="shared" ca="1" si="102"/>
        <v>59.489393186285703</v>
      </c>
      <c r="BB51">
        <f ca="1">(AY51*中間層!$C$3+AZ51)*中間層!$C$3+BA51</f>
        <v>59.374223153224143</v>
      </c>
      <c r="BC51">
        <f t="shared" si="160"/>
        <v>18</v>
      </c>
      <c r="BD51" s="3" t="s">
        <v>13</v>
      </c>
      <c r="BG51" s="3" t="s">
        <v>13</v>
      </c>
      <c r="BH51">
        <v>18</v>
      </c>
      <c r="BI51" s="7">
        <v>0.2</v>
      </c>
      <c r="BJ51">
        <v>59.435197099755555</v>
      </c>
      <c r="BK51">
        <v>59.358904937261606</v>
      </c>
      <c r="BL51">
        <v>59.267791681633319</v>
      </c>
      <c r="BM51">
        <v>59.176971402802906</v>
      </c>
      <c r="BN51">
        <v>59.103177472470861</v>
      </c>
      <c r="BO51">
        <v>59.049650286483605</v>
      </c>
      <c r="BP51">
        <f t="shared" ca="1" si="103"/>
        <v>59.435197099755555</v>
      </c>
      <c r="BQ51">
        <f t="shared" ca="1" si="104"/>
        <v>59.358904937261606</v>
      </c>
      <c r="BR51">
        <f t="shared" ca="1" si="105"/>
        <v>59.267791681633319</v>
      </c>
      <c r="BS51">
        <f t="shared" ca="1" si="106"/>
        <v>-2.964218626868387E-6</v>
      </c>
      <c r="BT51">
        <f t="shared" ca="1" si="107"/>
        <v>-1.0812104558488753E-3</v>
      </c>
      <c r="BU51">
        <f t="shared" ca="1" si="108"/>
        <v>59.496668169115097</v>
      </c>
      <c r="BV51">
        <f ca="1">(BS51*中間層!$C$3+BT51)*中間層!$C$3+BU51</f>
        <v>59.358904937261528</v>
      </c>
      <c r="BW51">
        <f t="shared" si="161"/>
        <v>18</v>
      </c>
      <c r="BX51" s="3" t="s">
        <v>13</v>
      </c>
      <c r="CA51" s="3" t="s">
        <v>13</v>
      </c>
      <c r="CB51">
        <v>18</v>
      </c>
      <c r="CC51" s="7">
        <v>0.2</v>
      </c>
      <c r="CD51">
        <v>59.431276250878661</v>
      </c>
      <c r="CE51">
        <v>59.338005491352284</v>
      </c>
      <c r="CF51">
        <v>59.230645617967667</v>
      </c>
      <c r="CG51">
        <v>59.136819273211451</v>
      </c>
      <c r="CH51">
        <v>59.074248887672617</v>
      </c>
      <c r="CI51">
        <v>59.051887119448267</v>
      </c>
      <c r="CJ51">
        <f t="shared" ca="1" si="109"/>
        <v>59.431276250878661</v>
      </c>
      <c r="CK51">
        <f t="shared" ca="1" si="110"/>
        <v>59.338005491352284</v>
      </c>
      <c r="CL51">
        <f t="shared" ca="1" si="111"/>
        <v>59.230645617967667</v>
      </c>
      <c r="CM51">
        <f t="shared" ca="1" si="112"/>
        <v>-2.8178227716489344E-6</v>
      </c>
      <c r="CN51">
        <f t="shared" ca="1" si="113"/>
        <v>-1.4427417747803165E-3</v>
      </c>
      <c r="CO51">
        <f t="shared" ca="1" si="114"/>
        <v>59.510457896546839</v>
      </c>
      <c r="CP51">
        <f ca="1">(CM51*中間層!$C$3+CN51)*中間層!$C$3+CO51</f>
        <v>59.33800549135232</v>
      </c>
      <c r="CQ51">
        <f t="shared" si="162"/>
        <v>18</v>
      </c>
      <c r="CR51" s="3" t="s">
        <v>13</v>
      </c>
      <c r="CU51" s="3" t="s">
        <v>13</v>
      </c>
      <c r="CV51">
        <v>18</v>
      </c>
      <c r="CW51" s="7">
        <v>0.2</v>
      </c>
      <c r="CX51">
        <v>59.424649708863683</v>
      </c>
      <c r="CY51">
        <v>59.307733691966405</v>
      </c>
      <c r="CZ51">
        <v>59.188345878031235</v>
      </c>
      <c r="DA51">
        <v>59.101159818737713</v>
      </c>
      <c r="DB51">
        <v>59.071297430390082</v>
      </c>
      <c r="DC51">
        <v>59.125961963806382</v>
      </c>
      <c r="DD51">
        <f t="shared" ca="1" si="115"/>
        <v>59.424649708863683</v>
      </c>
      <c r="DE51">
        <f t="shared" ca="1" si="116"/>
        <v>59.307733691966405</v>
      </c>
      <c r="DF51">
        <f t="shared" ca="1" si="117"/>
        <v>59.188345878031235</v>
      </c>
      <c r="DG51">
        <f t="shared" ca="1" si="118"/>
        <v>-4.9435940757939532E-7</v>
      </c>
      <c r="DH51">
        <f t="shared" ca="1" si="119"/>
        <v>-2.2641664268088133E-3</v>
      </c>
      <c r="DI51">
        <f t="shared" ca="1" si="120"/>
        <v>59.539093928723069</v>
      </c>
      <c r="DJ51">
        <f ca="1">(DG51*中間層!$C$3+DH51)*中間層!$C$3+DI51</f>
        <v>59.307733691966391</v>
      </c>
      <c r="DK51">
        <f t="shared" si="163"/>
        <v>18</v>
      </c>
      <c r="DL51" s="3" t="s">
        <v>13</v>
      </c>
      <c r="DO51" s="3" t="s">
        <v>13</v>
      </c>
      <c r="DP51">
        <v>18</v>
      </c>
      <c r="DQ51" s="7">
        <v>0.2</v>
      </c>
      <c r="DR51">
        <v>59.41897736368071</v>
      </c>
      <c r="DS51">
        <v>59.287794536429068</v>
      </c>
      <c r="DT51">
        <v>59.165265521499109</v>
      </c>
      <c r="DU51">
        <v>59.087750865805774</v>
      </c>
      <c r="DV51">
        <v>59.110573326111421</v>
      </c>
      <c r="DW51">
        <v>59.204667238359562</v>
      </c>
      <c r="DX51">
        <f t="shared" ca="1" si="121"/>
        <v>59.41897736368071</v>
      </c>
      <c r="DY51">
        <f t="shared" ca="1" si="122"/>
        <v>59.287794536429068</v>
      </c>
      <c r="DZ51">
        <f t="shared" ca="1" si="123"/>
        <v>59.165265521499109</v>
      </c>
      <c r="EA51">
        <f t="shared" ca="1" si="124"/>
        <v>1.7307624643381131E-6</v>
      </c>
      <c r="EB51">
        <f t="shared" ca="1" si="125"/>
        <v>-2.883270914683322E-3</v>
      </c>
      <c r="EC51">
        <f t="shared" ca="1" si="126"/>
        <v>59.558814003254057</v>
      </c>
      <c r="ED51">
        <f ca="1">(EA51*中間層!$C$3+EB51)*中間層!$C$3+EC51</f>
        <v>59.287794536429104</v>
      </c>
      <c r="EE51">
        <f t="shared" si="164"/>
        <v>18</v>
      </c>
      <c r="EF51" s="3" t="s">
        <v>13</v>
      </c>
      <c r="EI51" s="3" t="s">
        <v>13</v>
      </c>
      <c r="EJ51">
        <v>18</v>
      </c>
      <c r="EK51" s="7">
        <v>0.2</v>
      </c>
      <c r="EL51">
        <v>59.412766115587353</v>
      </c>
      <c r="EM51">
        <v>59.265719886385206</v>
      </c>
      <c r="EN51">
        <v>59.144042287979225</v>
      </c>
      <c r="EO51">
        <v>59.102028199617372</v>
      </c>
      <c r="EP51">
        <v>59.181257657199097</v>
      </c>
      <c r="EQ51">
        <v>59.320022413630483</v>
      </c>
      <c r="ER51">
        <f t="shared" ca="1" si="127"/>
        <v>59.412766115587353</v>
      </c>
      <c r="ES51">
        <f t="shared" ca="1" si="128"/>
        <v>59.265719886385206</v>
      </c>
      <c r="ET51">
        <f t="shared" ca="1" si="129"/>
        <v>59.144042287979225</v>
      </c>
      <c r="EU51">
        <f t="shared" ca="1" si="130"/>
        <v>5.0737261592348661E-6</v>
      </c>
      <c r="EV51">
        <f t="shared" ca="1" si="131"/>
        <v>-3.7019835079279057E-3</v>
      </c>
      <c r="EW51">
        <f t="shared" ca="1" si="132"/>
        <v>59.5851809755857</v>
      </c>
      <c r="EX51">
        <f ca="1">(EU51*中間層!$C$3+EV51)*中間層!$C$3+EW51</f>
        <v>59.265719886385256</v>
      </c>
      <c r="EY51">
        <f t="shared" si="165"/>
        <v>18</v>
      </c>
      <c r="EZ51" s="3" t="s">
        <v>13</v>
      </c>
      <c r="FC51" s="3" t="s">
        <v>13</v>
      </c>
      <c r="FD51">
        <v>18</v>
      </c>
      <c r="FE51" s="7">
        <v>0.2</v>
      </c>
      <c r="FF51">
        <v>59.404628395212754</v>
      </c>
      <c r="FG51">
        <v>59.240750541920377</v>
      </c>
      <c r="FH51">
        <v>59.12822961927403</v>
      </c>
      <c r="FI51">
        <v>59.159441434837511</v>
      </c>
      <c r="FJ51">
        <v>59.297598975714408</v>
      </c>
      <c r="FK51">
        <v>59.320022413630483</v>
      </c>
      <c r="FL51">
        <f t="shared" ca="1" si="133"/>
        <v>59.404628395212754</v>
      </c>
      <c r="FM51">
        <f t="shared" ca="1" si="134"/>
        <v>59.240750541920377</v>
      </c>
      <c r="FN51">
        <f t="shared" ca="1" si="135"/>
        <v>59.12822961927403</v>
      </c>
      <c r="FO51">
        <f t="shared" ca="1" si="136"/>
        <v>1.0271386129206804E-5</v>
      </c>
      <c r="FP51">
        <f t="shared" ca="1" si="137"/>
        <v>-4.8182649852284249E-3</v>
      </c>
      <c r="FQ51">
        <f t="shared" ca="1" si="138"/>
        <v>59.61986317915121</v>
      </c>
      <c r="FR51">
        <f ca="1">(FO51*中間層!$C$3+FP51)*中間層!$C$3+FQ51</f>
        <v>59.240750541920434</v>
      </c>
      <c r="FS51">
        <f t="shared" si="166"/>
        <v>18</v>
      </c>
      <c r="FT51" s="3" t="s">
        <v>13</v>
      </c>
      <c r="FW51" s="3" t="s">
        <v>13</v>
      </c>
      <c r="FX51">
        <v>18</v>
      </c>
      <c r="FY51" s="7">
        <v>0.2</v>
      </c>
      <c r="FZ51">
        <v>59.394206733420681</v>
      </c>
      <c r="GA51">
        <v>59.215184784299922</v>
      </c>
      <c r="GB51">
        <v>59.14907455087522</v>
      </c>
      <c r="GC51">
        <v>59.159441434837511</v>
      </c>
      <c r="GD51">
        <v>59.297598975714408</v>
      </c>
      <c r="GE51">
        <v>59.320022413630483</v>
      </c>
      <c r="GF51">
        <f t="shared" ca="1" si="139"/>
        <v>59.394206733420681</v>
      </c>
      <c r="GG51">
        <f t="shared" ca="1" si="140"/>
        <v>59.215184784299922</v>
      </c>
      <c r="GH51">
        <f t="shared" ca="1" si="141"/>
        <v>59.14907455087522</v>
      </c>
      <c r="GI51">
        <f t="shared" ca="1" si="142"/>
        <v>2.2582343139212755E-5</v>
      </c>
      <c r="GJ51">
        <f t="shared" ca="1" si="143"/>
        <v>-6.9677904532969154E-3</v>
      </c>
      <c r="GK51">
        <f t="shared" ca="1" si="144"/>
        <v>59.686140398237555</v>
      </c>
      <c r="GL51">
        <f ca="1">(GI51*中間層!$C$3+GJ51)*中間層!$C$3+GK51</f>
        <v>59.215184784299993</v>
      </c>
      <c r="GM51">
        <f t="shared" si="167"/>
        <v>18</v>
      </c>
      <c r="GN51" s="3" t="s">
        <v>13</v>
      </c>
      <c r="GQ51" s="3" t="s">
        <v>13</v>
      </c>
      <c r="GR51">
        <v>18</v>
      </c>
      <c r="GS51" s="7">
        <v>0.2</v>
      </c>
      <c r="GT51">
        <v>59.377741400527803</v>
      </c>
      <c r="GU51">
        <v>59.212724203851529</v>
      </c>
      <c r="GV51">
        <v>59.250726164128139</v>
      </c>
      <c r="GW51">
        <v>59.159441434837511</v>
      </c>
      <c r="GX51">
        <v>59.297598975714408</v>
      </c>
      <c r="GY51">
        <v>59.320022413630483</v>
      </c>
      <c r="GZ51">
        <f t="shared" ca="1" si="145"/>
        <v>59.377741400527803</v>
      </c>
      <c r="HA51">
        <f t="shared" ca="1" si="146"/>
        <v>59.212724203851529</v>
      </c>
      <c r="HB51">
        <f t="shared" ca="1" si="147"/>
        <v>59.250726164128139</v>
      </c>
      <c r="HC51">
        <f t="shared" ca="1" si="148"/>
        <v>4.0603831390575576E-5</v>
      </c>
      <c r="HD51">
        <f t="shared" ca="1" si="149"/>
        <v>-9.3909186421119954E-3</v>
      </c>
      <c r="HE51">
        <f t="shared" ca="1" si="150"/>
        <v>59.745777754156975</v>
      </c>
      <c r="HF51">
        <f ca="1">(HC51*中間層!$C$3+HD51)*中間層!$C$3+HE51</f>
        <v>59.212724203851529</v>
      </c>
      <c r="HG51">
        <f t="shared" si="168"/>
        <v>18</v>
      </c>
      <c r="HH51" s="3" t="s">
        <v>13</v>
      </c>
      <c r="HK51" s="3" t="s">
        <v>13</v>
      </c>
      <c r="HL51">
        <v>18</v>
      </c>
      <c r="HM51" s="7">
        <v>0.2</v>
      </c>
      <c r="HN51">
        <v>59.363267604089032</v>
      </c>
      <c r="HO51">
        <v>59.245934895241462</v>
      </c>
      <c r="HP51">
        <v>59.250726164128139</v>
      </c>
      <c r="HQ51">
        <v>59.159441434837511</v>
      </c>
      <c r="HR51">
        <v>59.297598975714408</v>
      </c>
      <c r="HS51">
        <v>59.320022413630483</v>
      </c>
      <c r="HT51">
        <f t="shared" ca="1" si="151"/>
        <v>59.363267604089032</v>
      </c>
      <c r="HU51">
        <f t="shared" ca="1" si="152"/>
        <v>59.245934895241462</v>
      </c>
      <c r="HV51">
        <f t="shared" ca="1" si="153"/>
        <v>59.250726164128139</v>
      </c>
      <c r="HW51">
        <f t="shared" ca="1" si="154"/>
        <v>2.4424795546849055E-5</v>
      </c>
      <c r="HX51">
        <f t="shared" ca="1" si="155"/>
        <v>-6.0103735089788307E-3</v>
      </c>
      <c r="HY51">
        <f t="shared" ca="1" si="156"/>
        <v>59.602724290670899</v>
      </c>
      <c r="HZ51">
        <f ca="1">(HW51*中間層!$C$3+HX51)*中間層!$C$3+HY51</f>
        <v>59.245934895241504</v>
      </c>
      <c r="IA51">
        <f t="shared" si="169"/>
        <v>18</v>
      </c>
      <c r="IB51" s="3" t="s">
        <v>13</v>
      </c>
      <c r="IE51" s="3" t="s">
        <v>13</v>
      </c>
    </row>
    <row r="52" spans="1:239" x14ac:dyDescent="0.25">
      <c r="A52">
        <f t="shared" si="157"/>
        <v>19</v>
      </c>
      <c r="B52" s="7">
        <v>0.21</v>
      </c>
      <c r="C52">
        <v>59.876663878591565</v>
      </c>
      <c r="D52">
        <v>59.825323475445188</v>
      </c>
      <c r="E52">
        <v>59.776669503414986</v>
      </c>
      <c r="F52">
        <v>59.723495095865616</v>
      </c>
      <c r="G52">
        <v>59.665371520925511</v>
      </c>
      <c r="H52">
        <v>59.60509736369135</v>
      </c>
      <c r="I52">
        <f t="shared" ca="1" si="85"/>
        <v>59.876663878591565</v>
      </c>
      <c r="J52">
        <f t="shared" ca="1" si="86"/>
        <v>59.825323475445188</v>
      </c>
      <c r="K52">
        <f t="shared" ca="1" si="87"/>
        <v>59.776669503414986</v>
      </c>
      <c r="L52">
        <f t="shared" ca="1" si="88"/>
        <v>5.3728622323615122E-7</v>
      </c>
      <c r="M52">
        <f t="shared" ca="1" si="89"/>
        <v>-1.1074009964127636E-3</v>
      </c>
      <c r="N52">
        <f t="shared" ca="1" si="90"/>
        <v>59.930690712854144</v>
      </c>
      <c r="O52">
        <f ca="1">(L52*中間層!$C$3+M52)*中間層!$C$3+N52</f>
        <v>59.825323475445231</v>
      </c>
      <c r="P52">
        <f t="shared" si="158"/>
        <v>19</v>
      </c>
      <c r="Q52" s="3" t="s">
        <v>13</v>
      </c>
      <c r="T52" s="3" t="s">
        <v>13</v>
      </c>
      <c r="U52">
        <v>19</v>
      </c>
      <c r="V52" s="7">
        <v>0.21</v>
      </c>
      <c r="W52">
        <v>59.872350800574367</v>
      </c>
      <c r="X52">
        <v>59.811044040750218</v>
      </c>
      <c r="Y52">
        <v>59.748620237453288</v>
      </c>
      <c r="Z52">
        <v>59.678065725427317</v>
      </c>
      <c r="AA52">
        <v>59.607177026764809</v>
      </c>
      <c r="AB52">
        <v>59.539583881827852</v>
      </c>
      <c r="AC52">
        <f t="shared" ca="1" si="91"/>
        <v>59.872350800574367</v>
      </c>
      <c r="AD52">
        <f t="shared" ca="1" si="92"/>
        <v>59.811044040750218</v>
      </c>
      <c r="AE52">
        <f t="shared" ca="1" si="93"/>
        <v>59.748620237453288</v>
      </c>
      <c r="AF52">
        <f t="shared" ca="1" si="94"/>
        <v>-2.2340869455729261E-7</v>
      </c>
      <c r="AG52">
        <f t="shared" ca="1" si="95"/>
        <v>-1.1926238922995225E-3</v>
      </c>
      <c r="AH52">
        <f t="shared" ca="1" si="96"/>
        <v>59.932540516925719</v>
      </c>
      <c r="AI52">
        <f ca="1">(AF52*中間層!$C$3+AG52)*中間層!$C$3+AH52</f>
        <v>59.811044040750197</v>
      </c>
      <c r="AJ52">
        <f t="shared" si="159"/>
        <v>19</v>
      </c>
      <c r="AK52" s="3" t="s">
        <v>13</v>
      </c>
      <c r="AN52">
        <v>19</v>
      </c>
      <c r="AO52" s="7">
        <v>0.21</v>
      </c>
      <c r="AP52">
        <v>59.868436033072385</v>
      </c>
      <c r="AQ52">
        <v>59.791857460699504</v>
      </c>
      <c r="AR52">
        <v>59.706992265219</v>
      </c>
      <c r="AS52">
        <v>59.616505611991727</v>
      </c>
      <c r="AT52">
        <v>59.538903606970756</v>
      </c>
      <c r="AU52">
        <v>59.472764689727235</v>
      </c>
      <c r="AV52">
        <f t="shared" ca="1" si="97"/>
        <v>59.868436033072385</v>
      </c>
      <c r="AW52">
        <f t="shared" ca="1" si="98"/>
        <v>59.791857460699504</v>
      </c>
      <c r="AX52">
        <f t="shared" ca="1" si="99"/>
        <v>59.706992265219</v>
      </c>
      <c r="AY52">
        <f t="shared" ca="1" si="100"/>
        <v>-1.6573246215248219E-6</v>
      </c>
      <c r="AZ52">
        <f t="shared" ca="1" si="101"/>
        <v>-1.2829727542289511E-3</v>
      </c>
      <c r="BA52">
        <f t="shared" ca="1" si="102"/>
        <v>59.936727982337651</v>
      </c>
      <c r="BB52">
        <f ca="1">(AY52*中間層!$C$3+AZ52)*中間層!$C$3+BA52</f>
        <v>59.791857460699511</v>
      </c>
      <c r="BC52">
        <f t="shared" si="160"/>
        <v>19</v>
      </c>
      <c r="BD52" s="3" t="s">
        <v>13</v>
      </c>
      <c r="BG52" s="3" t="s">
        <v>13</v>
      </c>
      <c r="BH52">
        <v>19</v>
      </c>
      <c r="BI52" s="7">
        <v>0.21</v>
      </c>
      <c r="BJ52">
        <v>59.863915597890824</v>
      </c>
      <c r="BK52">
        <v>59.776255142845656</v>
      </c>
      <c r="BL52">
        <v>59.675606768582647</v>
      </c>
      <c r="BM52">
        <v>59.577623335724503</v>
      </c>
      <c r="BN52">
        <v>59.498237270599759</v>
      </c>
      <c r="BO52">
        <v>59.441563944036325</v>
      </c>
      <c r="BP52">
        <f t="shared" ca="1" si="103"/>
        <v>59.863915597890824</v>
      </c>
      <c r="BQ52">
        <f t="shared" ca="1" si="104"/>
        <v>59.776255142845656</v>
      </c>
      <c r="BR52">
        <f t="shared" ca="1" si="105"/>
        <v>59.675606768582647</v>
      </c>
      <c r="BS52">
        <f t="shared" ca="1" si="106"/>
        <v>-2.5975838435679181E-6</v>
      </c>
      <c r="BT52">
        <f t="shared" ca="1" si="107"/>
        <v>-1.3635715243680844E-3</v>
      </c>
      <c r="BU52">
        <f t="shared" ca="1" si="108"/>
        <v>59.93858813371822</v>
      </c>
      <c r="BV52">
        <f ca="1">(BS52*中間層!$C$3+BT52)*中間層!$C$3+BU52</f>
        <v>59.776255142845734</v>
      </c>
      <c r="BW52">
        <f t="shared" si="161"/>
        <v>19</v>
      </c>
      <c r="BX52" s="3" t="s">
        <v>13</v>
      </c>
      <c r="CA52" s="3" t="s">
        <v>13</v>
      </c>
      <c r="CB52">
        <v>19</v>
      </c>
      <c r="CC52" s="7">
        <v>0.21</v>
      </c>
      <c r="CD52">
        <v>59.860101316666132</v>
      </c>
      <c r="CE52">
        <v>59.754051432462603</v>
      </c>
      <c r="CF52">
        <v>59.637174914242784</v>
      </c>
      <c r="CG52">
        <v>59.535300781409312</v>
      </c>
      <c r="CH52">
        <v>59.467776863634867</v>
      </c>
      <c r="CI52">
        <v>59.444280411482168</v>
      </c>
      <c r="CJ52">
        <f t="shared" ca="1" si="109"/>
        <v>59.860101316666132</v>
      </c>
      <c r="CK52">
        <f t="shared" ca="1" si="110"/>
        <v>59.754051432462603</v>
      </c>
      <c r="CL52">
        <f t="shared" ca="1" si="111"/>
        <v>59.637174914242784</v>
      </c>
      <c r="CM52">
        <f t="shared" ca="1" si="112"/>
        <v>-2.1653268032569032E-6</v>
      </c>
      <c r="CN52">
        <f t="shared" ca="1" si="113"/>
        <v>-1.7961986635818758E-3</v>
      </c>
      <c r="CO52">
        <f t="shared" ca="1" si="114"/>
        <v>59.955324566853434</v>
      </c>
      <c r="CP52">
        <f ca="1">(CM52*中間層!$C$3+CN52)*中間層!$C$3+CO52</f>
        <v>59.754051432462681</v>
      </c>
      <c r="CQ52">
        <f t="shared" si="162"/>
        <v>19</v>
      </c>
      <c r="CR52" s="3" t="s">
        <v>13</v>
      </c>
      <c r="CU52" s="3" t="s">
        <v>13</v>
      </c>
      <c r="CV52">
        <v>19</v>
      </c>
      <c r="CW52" s="7">
        <v>0.21</v>
      </c>
      <c r="CX52">
        <v>59.852742258874891</v>
      </c>
      <c r="CY52">
        <v>59.722250168746122</v>
      </c>
      <c r="CZ52">
        <v>59.590933548759658</v>
      </c>
      <c r="DA52">
        <v>59.497106631484471</v>
      </c>
      <c r="DB52">
        <v>59.466295929265307</v>
      </c>
      <c r="DC52">
        <v>59.52428013578119</v>
      </c>
      <c r="DD52">
        <f t="shared" ca="1" si="115"/>
        <v>59.852742258874891</v>
      </c>
      <c r="DE52">
        <f t="shared" ca="1" si="116"/>
        <v>59.722250168746122</v>
      </c>
      <c r="DF52">
        <f t="shared" ca="1" si="117"/>
        <v>59.590933548759658</v>
      </c>
      <c r="DG52">
        <f t="shared" ca="1" si="118"/>
        <v>-1.6490597154006536E-7</v>
      </c>
      <c r="DH52">
        <f t="shared" ca="1" si="119"/>
        <v>-2.5851059068445173E-3</v>
      </c>
      <c r="DI52">
        <f t="shared" ca="1" si="120"/>
        <v>59.982409819145857</v>
      </c>
      <c r="DJ52">
        <f ca="1">(DG52*中間層!$C$3+DH52)*中間層!$C$3+DI52</f>
        <v>59.722250168746008</v>
      </c>
      <c r="DK52">
        <f t="shared" si="163"/>
        <v>19</v>
      </c>
      <c r="DL52" s="3" t="s">
        <v>13</v>
      </c>
      <c r="DO52" s="3" t="s">
        <v>13</v>
      </c>
      <c r="DP52">
        <v>19</v>
      </c>
      <c r="DQ52" s="7">
        <v>0.21</v>
      </c>
      <c r="DR52">
        <v>59.847741921908579</v>
      </c>
      <c r="DS52">
        <v>59.700986385641968</v>
      </c>
      <c r="DT52">
        <v>59.566827825534133</v>
      </c>
      <c r="DU52">
        <v>59.484131903513962</v>
      </c>
      <c r="DV52">
        <v>59.507226901780598</v>
      </c>
      <c r="DW52">
        <v>59.610851465506975</v>
      </c>
      <c r="DX52">
        <f t="shared" ca="1" si="121"/>
        <v>59.847741921908579</v>
      </c>
      <c r="DY52">
        <f t="shared" ca="1" si="122"/>
        <v>59.700986385641968</v>
      </c>
      <c r="DZ52">
        <f t="shared" ca="1" si="123"/>
        <v>59.566827825534133</v>
      </c>
      <c r="EA52">
        <f t="shared" ca="1" si="124"/>
        <v>2.5193952317549703E-6</v>
      </c>
      <c r="EB52">
        <f t="shared" ca="1" si="125"/>
        <v>-3.3130200100954716E-3</v>
      </c>
      <c r="EC52">
        <f t="shared" ca="1" si="126"/>
        <v>60.007094434334007</v>
      </c>
      <c r="ED52">
        <f ca="1">(EA52*中間層!$C$3+EB52)*中間層!$C$3+EC52</f>
        <v>59.700986385642011</v>
      </c>
      <c r="EE52">
        <f t="shared" si="164"/>
        <v>19</v>
      </c>
      <c r="EF52" s="3" t="s">
        <v>13</v>
      </c>
      <c r="EI52" s="3" t="s">
        <v>13</v>
      </c>
      <c r="EJ52">
        <v>19</v>
      </c>
      <c r="EK52" s="7">
        <v>0.21</v>
      </c>
      <c r="EL52">
        <v>59.841136126019286</v>
      </c>
      <c r="EM52">
        <v>59.676683095160477</v>
      </c>
      <c r="EN52">
        <v>59.544868323249787</v>
      </c>
      <c r="EO52">
        <v>59.499998707732047</v>
      </c>
      <c r="EP52">
        <v>59.584514619437286</v>
      </c>
      <c r="EQ52">
        <v>59.736145732268696</v>
      </c>
      <c r="ER52">
        <f t="shared" ca="1" si="127"/>
        <v>59.841136126019286</v>
      </c>
      <c r="ES52">
        <f t="shared" ca="1" si="128"/>
        <v>59.676683095160477</v>
      </c>
      <c r="ET52">
        <f t="shared" ca="1" si="129"/>
        <v>59.544868323249787</v>
      </c>
      <c r="EU52">
        <f t="shared" ca="1" si="130"/>
        <v>6.5276517896218142E-6</v>
      </c>
      <c r="EV52">
        <f t="shared" ca="1" si="131"/>
        <v>-4.2682083856197296E-3</v>
      </c>
      <c r="EW52">
        <f t="shared" ca="1" si="132"/>
        <v>60.038227415826199</v>
      </c>
      <c r="EX52">
        <f ca="1">(EU52*中間層!$C$3+EV52)*中間層!$C$3+EW52</f>
        <v>59.676683095160442</v>
      </c>
      <c r="EY52">
        <f t="shared" si="165"/>
        <v>19</v>
      </c>
      <c r="EZ52" s="3" t="s">
        <v>13</v>
      </c>
      <c r="FC52" s="3" t="s">
        <v>13</v>
      </c>
      <c r="FD52">
        <v>19</v>
      </c>
      <c r="FE52" s="7">
        <v>0.21</v>
      </c>
      <c r="FF52">
        <v>59.832396011834106</v>
      </c>
      <c r="FG52">
        <v>59.650721192816405</v>
      </c>
      <c r="FH52">
        <v>59.528958082930217</v>
      </c>
      <c r="FI52">
        <v>59.563042822003283</v>
      </c>
      <c r="FJ52">
        <v>59.713044600911665</v>
      </c>
      <c r="FK52">
        <v>59.736145732268696</v>
      </c>
      <c r="FL52">
        <f t="shared" ca="1" si="133"/>
        <v>59.832396011834106</v>
      </c>
      <c r="FM52">
        <f t="shared" ca="1" si="134"/>
        <v>59.650721192816405</v>
      </c>
      <c r="FN52">
        <f t="shared" ca="1" si="135"/>
        <v>59.528958082930217</v>
      </c>
      <c r="FO52">
        <f t="shared" ca="1" si="136"/>
        <v>1.1982341826302218E-5</v>
      </c>
      <c r="FP52">
        <f t="shared" ca="1" si="137"/>
        <v>-5.4308476542993828E-3</v>
      </c>
      <c r="FQ52">
        <f t="shared" ca="1" si="138"/>
        <v>60.073982539983305</v>
      </c>
      <c r="FR52">
        <f ca="1">(FO52*中間層!$C$3+FP52)*中間層!$C$3+FQ52</f>
        <v>59.650721192816391</v>
      </c>
      <c r="FS52">
        <f t="shared" si="166"/>
        <v>19</v>
      </c>
      <c r="FT52" s="3" t="s">
        <v>13</v>
      </c>
      <c r="FW52" s="3" t="s">
        <v>13</v>
      </c>
      <c r="FX52">
        <v>19</v>
      </c>
      <c r="FY52" s="7">
        <v>0.21</v>
      </c>
      <c r="FZ52">
        <v>59.821241695323835</v>
      </c>
      <c r="GA52">
        <v>59.624633598131936</v>
      </c>
      <c r="GB52">
        <v>59.553867546666019</v>
      </c>
      <c r="GC52">
        <v>59.563042822003283</v>
      </c>
      <c r="GD52">
        <v>59.713044600911665</v>
      </c>
      <c r="GE52">
        <v>59.736145732268696</v>
      </c>
      <c r="GF52">
        <f t="shared" ca="1" si="139"/>
        <v>59.821241695323835</v>
      </c>
      <c r="GG52">
        <f t="shared" ca="1" si="140"/>
        <v>59.624633598131936</v>
      </c>
      <c r="GH52">
        <f t="shared" ca="1" si="141"/>
        <v>59.553867546666019</v>
      </c>
      <c r="GI52">
        <f t="shared" ca="1" si="142"/>
        <v>2.5168409145197076E-5</v>
      </c>
      <c r="GJ52">
        <f t="shared" ca="1" si="143"/>
        <v>-7.7074233156174217E-3</v>
      </c>
      <c r="GK52">
        <f t="shared" ca="1" si="144"/>
        <v>60.143691838241757</v>
      </c>
      <c r="GL52">
        <f ca="1">(GI52*中間層!$C$3+GJ52)*中間層!$C$3+GK52</f>
        <v>59.624633598131986</v>
      </c>
      <c r="GM52">
        <f t="shared" si="167"/>
        <v>19</v>
      </c>
      <c r="GN52" s="3" t="s">
        <v>13</v>
      </c>
      <c r="GQ52" s="3" t="s">
        <v>13</v>
      </c>
      <c r="GR52">
        <v>19</v>
      </c>
      <c r="GS52" s="7">
        <v>0.21</v>
      </c>
      <c r="GT52">
        <v>59.804472787735399</v>
      </c>
      <c r="GU52">
        <v>59.622047482374924</v>
      </c>
      <c r="GV52">
        <v>59.664172114566554</v>
      </c>
      <c r="GW52">
        <v>59.563042822003283</v>
      </c>
      <c r="GX52">
        <v>59.713044600911665</v>
      </c>
      <c r="GY52">
        <v>59.736145732268696</v>
      </c>
      <c r="GZ52">
        <f t="shared" ca="1" si="145"/>
        <v>59.804472787735399</v>
      </c>
      <c r="HA52">
        <f t="shared" ca="1" si="146"/>
        <v>59.622047482374924</v>
      </c>
      <c r="HB52">
        <f t="shared" ca="1" si="147"/>
        <v>59.664172114566554</v>
      </c>
      <c r="HC52">
        <f t="shared" ca="1" si="148"/>
        <v>4.4909987510420251E-5</v>
      </c>
      <c r="HD52">
        <f t="shared" ca="1" si="149"/>
        <v>-1.0385004233772649E-2</v>
      </c>
      <c r="HE52">
        <f t="shared" ca="1" si="150"/>
        <v>60.211448030647993</v>
      </c>
      <c r="HF52">
        <f ca="1">(HC52*中間層!$C$3+HD52)*中間層!$C$3+HE52</f>
        <v>59.622047482374931</v>
      </c>
      <c r="HG52">
        <f t="shared" si="168"/>
        <v>19</v>
      </c>
      <c r="HH52" s="3" t="s">
        <v>13</v>
      </c>
      <c r="HK52" s="3" t="s">
        <v>13</v>
      </c>
      <c r="HL52">
        <v>19</v>
      </c>
      <c r="HM52" s="7">
        <v>0.21</v>
      </c>
      <c r="HN52">
        <v>59.789002284841921</v>
      </c>
      <c r="HO52">
        <v>59.661169508056176</v>
      </c>
      <c r="HP52">
        <v>59.664172114566554</v>
      </c>
      <c r="HQ52">
        <v>59.563042822003283</v>
      </c>
      <c r="HR52">
        <v>59.713044600911665</v>
      </c>
      <c r="HS52">
        <v>59.736145732268696</v>
      </c>
      <c r="HT52">
        <f t="shared" ca="1" si="151"/>
        <v>59.789002284841921</v>
      </c>
      <c r="HU52">
        <f t="shared" ca="1" si="152"/>
        <v>59.661169508056176</v>
      </c>
      <c r="HV52">
        <f t="shared" ca="1" si="153"/>
        <v>59.664172114566554</v>
      </c>
      <c r="HW52">
        <f t="shared" ca="1" si="154"/>
        <v>2.6167076659225133E-5</v>
      </c>
      <c r="HX52">
        <f t="shared" ca="1" si="155"/>
        <v>-6.4817170345985876E-3</v>
      </c>
      <c r="HY52">
        <f t="shared" ca="1" si="156"/>
        <v>60.047670444923817</v>
      </c>
      <c r="HZ52">
        <f ca="1">(HW52*中間層!$C$3+HX52)*中間層!$C$3+HY52</f>
        <v>59.661169508056211</v>
      </c>
      <c r="IA52">
        <f t="shared" si="169"/>
        <v>19</v>
      </c>
      <c r="IB52" s="3" t="s">
        <v>13</v>
      </c>
      <c r="IE52" s="3" t="s">
        <v>13</v>
      </c>
    </row>
    <row r="53" spans="1:239" x14ac:dyDescent="0.25">
      <c r="Q53" s="3" t="s">
        <v>13</v>
      </c>
      <c r="T53" s="3" t="s">
        <v>13</v>
      </c>
      <c r="AK53" s="3" t="s">
        <v>13</v>
      </c>
      <c r="BD53" s="3" t="s">
        <v>13</v>
      </c>
      <c r="BG53" s="3" t="s">
        <v>13</v>
      </c>
      <c r="BX53" s="3" t="s">
        <v>13</v>
      </c>
      <c r="CA53" s="3" t="s">
        <v>13</v>
      </c>
      <c r="CR53" s="3" t="s">
        <v>13</v>
      </c>
      <c r="CU53" s="3" t="s">
        <v>13</v>
      </c>
      <c r="DL53" s="3" t="s">
        <v>13</v>
      </c>
      <c r="DO53" s="3" t="s">
        <v>13</v>
      </c>
      <c r="EF53" s="3" t="s">
        <v>13</v>
      </c>
      <c r="EI53" s="3" t="s">
        <v>13</v>
      </c>
      <c r="EZ53" s="3" t="s">
        <v>13</v>
      </c>
      <c r="FC53" s="3" t="s">
        <v>13</v>
      </c>
      <c r="FT53" s="3" t="s">
        <v>13</v>
      </c>
      <c r="FW53" s="3" t="s">
        <v>13</v>
      </c>
      <c r="GN53" s="3" t="s">
        <v>13</v>
      </c>
      <c r="GQ53" s="3" t="s">
        <v>13</v>
      </c>
      <c r="HH53" s="3" t="s">
        <v>13</v>
      </c>
      <c r="HK53" s="3" t="s">
        <v>13</v>
      </c>
      <c r="IB53" s="3" t="s">
        <v>13</v>
      </c>
      <c r="IE53" s="3" t="s">
        <v>13</v>
      </c>
    </row>
    <row r="54" spans="1:239" x14ac:dyDescent="0.25">
      <c r="A54" s="10" t="s">
        <v>67</v>
      </c>
      <c r="B54" s="2" t="s">
        <v>65</v>
      </c>
      <c r="C54">
        <v>50</v>
      </c>
      <c r="D54">
        <v>100</v>
      </c>
      <c r="E54">
        <v>150</v>
      </c>
      <c r="F54">
        <v>200</v>
      </c>
      <c r="G54">
        <v>250</v>
      </c>
      <c r="H54">
        <v>300</v>
      </c>
      <c r="Q54" s="3" t="s">
        <v>13</v>
      </c>
      <c r="R54" s="2" t="s">
        <v>40</v>
      </c>
      <c r="T54" s="3" t="s">
        <v>13</v>
      </c>
      <c r="U54" s="10" t="s">
        <v>40</v>
      </c>
      <c r="V54" s="2" t="s">
        <v>12</v>
      </c>
      <c r="W54">
        <v>50</v>
      </c>
      <c r="X54">
        <v>100</v>
      </c>
      <c r="Y54">
        <v>150</v>
      </c>
      <c r="Z54">
        <v>200</v>
      </c>
      <c r="AA54">
        <v>250</v>
      </c>
      <c r="AB54">
        <v>300</v>
      </c>
      <c r="AK54" s="3" t="s">
        <v>13</v>
      </c>
      <c r="AL54" s="2" t="s">
        <v>40</v>
      </c>
      <c r="AN54" s="10" t="s">
        <v>40</v>
      </c>
      <c r="AO54" s="2" t="s">
        <v>12</v>
      </c>
      <c r="AP54">
        <v>50</v>
      </c>
      <c r="AQ54">
        <v>100</v>
      </c>
      <c r="AR54">
        <v>150</v>
      </c>
      <c r="AS54">
        <v>200</v>
      </c>
      <c r="AT54">
        <v>250</v>
      </c>
      <c r="AU54">
        <v>300</v>
      </c>
      <c r="BD54" s="3" t="s">
        <v>13</v>
      </c>
      <c r="BE54" s="2" t="s">
        <v>40</v>
      </c>
      <c r="BG54" s="3" t="s">
        <v>13</v>
      </c>
      <c r="BH54" s="10" t="s">
        <v>40</v>
      </c>
      <c r="BI54" s="2" t="s">
        <v>12</v>
      </c>
      <c r="BJ54">
        <v>50</v>
      </c>
      <c r="BK54">
        <v>100</v>
      </c>
      <c r="BL54">
        <v>150</v>
      </c>
      <c r="BM54">
        <v>200</v>
      </c>
      <c r="BN54">
        <v>250</v>
      </c>
      <c r="BO54">
        <v>300</v>
      </c>
      <c r="BX54" s="3" t="s">
        <v>13</v>
      </c>
      <c r="BY54" s="2" t="s">
        <v>40</v>
      </c>
      <c r="CA54" s="3" t="s">
        <v>13</v>
      </c>
      <c r="CB54" s="10" t="s">
        <v>40</v>
      </c>
      <c r="CC54" s="2" t="s">
        <v>12</v>
      </c>
      <c r="CD54">
        <v>50</v>
      </c>
      <c r="CE54">
        <v>100</v>
      </c>
      <c r="CF54">
        <v>150</v>
      </c>
      <c r="CG54">
        <v>200</v>
      </c>
      <c r="CH54">
        <v>250</v>
      </c>
      <c r="CI54">
        <v>300</v>
      </c>
      <c r="CR54" s="3" t="s">
        <v>13</v>
      </c>
      <c r="CS54" s="2" t="s">
        <v>40</v>
      </c>
      <c r="CU54" s="3" t="s">
        <v>13</v>
      </c>
      <c r="CV54" s="10" t="s">
        <v>40</v>
      </c>
      <c r="CW54" s="2" t="s">
        <v>12</v>
      </c>
      <c r="CX54">
        <v>50</v>
      </c>
      <c r="CY54">
        <v>100</v>
      </c>
      <c r="CZ54">
        <v>150</v>
      </c>
      <c r="DA54">
        <v>200</v>
      </c>
      <c r="DB54">
        <v>250</v>
      </c>
      <c r="DC54">
        <v>300</v>
      </c>
      <c r="DL54" s="3" t="s">
        <v>13</v>
      </c>
      <c r="DM54" s="2" t="s">
        <v>40</v>
      </c>
      <c r="DO54" s="3" t="s">
        <v>13</v>
      </c>
      <c r="DP54" s="10" t="s">
        <v>40</v>
      </c>
      <c r="DQ54" s="2" t="s">
        <v>12</v>
      </c>
      <c r="DR54">
        <v>50</v>
      </c>
      <c r="DS54">
        <v>100</v>
      </c>
      <c r="DT54">
        <v>150</v>
      </c>
      <c r="DU54">
        <v>200</v>
      </c>
      <c r="DV54">
        <v>250</v>
      </c>
      <c r="DW54">
        <v>300</v>
      </c>
      <c r="EF54" s="3" t="s">
        <v>13</v>
      </c>
      <c r="EG54" s="2" t="s">
        <v>40</v>
      </c>
      <c r="EI54" s="3" t="s">
        <v>13</v>
      </c>
      <c r="EJ54" s="10" t="s">
        <v>40</v>
      </c>
      <c r="EK54" s="2" t="s">
        <v>12</v>
      </c>
      <c r="EL54">
        <v>50</v>
      </c>
      <c r="EM54">
        <v>100</v>
      </c>
      <c r="EN54">
        <v>150</v>
      </c>
      <c r="EO54">
        <v>200</v>
      </c>
      <c r="EP54">
        <v>250</v>
      </c>
      <c r="EQ54">
        <v>300</v>
      </c>
      <c r="EZ54" s="3" t="s">
        <v>13</v>
      </c>
      <c r="FA54" s="2" t="s">
        <v>40</v>
      </c>
      <c r="FC54" s="3" t="s">
        <v>13</v>
      </c>
      <c r="FD54" s="10" t="s">
        <v>40</v>
      </c>
      <c r="FE54" s="2" t="s">
        <v>12</v>
      </c>
      <c r="FF54">
        <v>50</v>
      </c>
      <c r="FG54">
        <v>100</v>
      </c>
      <c r="FH54">
        <v>150</v>
      </c>
      <c r="FI54">
        <v>200</v>
      </c>
      <c r="FJ54">
        <v>250</v>
      </c>
      <c r="FK54">
        <v>300</v>
      </c>
      <c r="FT54" s="3" t="s">
        <v>13</v>
      </c>
      <c r="FU54" s="2" t="s">
        <v>40</v>
      </c>
      <c r="FW54" s="3" t="s">
        <v>13</v>
      </c>
      <c r="FX54" s="10" t="s">
        <v>40</v>
      </c>
      <c r="FY54" s="2" t="s">
        <v>12</v>
      </c>
      <c r="FZ54">
        <v>50</v>
      </c>
      <c r="GA54">
        <v>100</v>
      </c>
      <c r="GB54">
        <v>150</v>
      </c>
      <c r="GC54">
        <v>200</v>
      </c>
      <c r="GD54">
        <v>250</v>
      </c>
      <c r="GE54">
        <v>300</v>
      </c>
      <c r="GN54" s="3" t="s">
        <v>13</v>
      </c>
      <c r="GO54" s="2" t="s">
        <v>40</v>
      </c>
      <c r="GQ54" s="3" t="s">
        <v>13</v>
      </c>
      <c r="GR54" s="10" t="s">
        <v>40</v>
      </c>
      <c r="GS54" s="2" t="s">
        <v>12</v>
      </c>
      <c r="GT54">
        <v>50</v>
      </c>
      <c r="GU54">
        <v>100</v>
      </c>
      <c r="GV54">
        <v>150</v>
      </c>
      <c r="GW54">
        <v>200</v>
      </c>
      <c r="GX54">
        <v>250</v>
      </c>
      <c r="GY54">
        <v>300</v>
      </c>
      <c r="HH54" s="3" t="s">
        <v>13</v>
      </c>
      <c r="HI54" s="2" t="s">
        <v>40</v>
      </c>
      <c r="HK54" s="3" t="s">
        <v>13</v>
      </c>
      <c r="HL54" s="10" t="s">
        <v>40</v>
      </c>
      <c r="HM54" s="2" t="s">
        <v>12</v>
      </c>
      <c r="HN54">
        <v>50</v>
      </c>
      <c r="HO54">
        <v>100</v>
      </c>
      <c r="HP54">
        <v>150</v>
      </c>
      <c r="HQ54">
        <v>200</v>
      </c>
      <c r="HR54">
        <v>250</v>
      </c>
      <c r="HS54">
        <v>300</v>
      </c>
      <c r="IB54" s="3" t="s">
        <v>13</v>
      </c>
      <c r="IC54" s="2" t="s">
        <v>40</v>
      </c>
      <c r="IE54" s="3" t="s">
        <v>13</v>
      </c>
    </row>
    <row r="55" spans="1:239" x14ac:dyDescent="0.25">
      <c r="A55">
        <v>0</v>
      </c>
      <c r="B55" s="7">
        <v>0.02</v>
      </c>
      <c r="C55">
        <v>48.994757963304529</v>
      </c>
      <c r="D55">
        <v>48.988189829992415</v>
      </c>
      <c r="E55">
        <v>48.986708122480685</v>
      </c>
      <c r="F55">
        <v>48.987473246830596</v>
      </c>
      <c r="G55">
        <v>48.989075035557214</v>
      </c>
      <c r="H55">
        <v>48.998212544419133</v>
      </c>
      <c r="I55">
        <f t="shared" ref="I55:I74" ca="1" si="170">OFFSET(C55,0,$I$5-1)</f>
        <v>48.994757963304529</v>
      </c>
      <c r="J55">
        <f t="shared" ref="J55:J74" ca="1" si="171">OFFSET(C55,0,$I$5)</f>
        <v>48.988189829992415</v>
      </c>
      <c r="K55">
        <f t="shared" ref="K55:K74" ca="1" si="172">OFFSET(C55,0,$I$5+1)</f>
        <v>48.986708122480685</v>
      </c>
      <c r="L55">
        <f t="shared" ref="L55:L74" ca="1" si="173">(I55*($J$4-$K$4)-J55*($I$4-$K$4)+K55*($I$4-$J$4))/$L$7</f>
        <v>1.017285160076426E-6</v>
      </c>
      <c r="M55">
        <f t="shared" ref="M55:M74" ca="1" si="174">($I$4^2*(J55-K55)-$J$4^2*(I55-K55)+$K$4^2*(I55-J55))/$L$7</f>
        <v>-2.8395544025386246E-4</v>
      </c>
      <c r="N55">
        <f t="shared" ref="N55:N74" ca="1" si="175">($I$4^2*($J$4*K55-$K$4*J55)-$J$4^2*($I$4*K55-$K$4*I55)+$K$4^2*($I$4*J55-$J$4*I55))/$L$7</f>
        <v>49.006412522417008</v>
      </c>
      <c r="O55">
        <f ca="1">(L55*中間層!$C$3+M55)*中間層!$C$3+N55</f>
        <v>48.988189829992386</v>
      </c>
      <c r="P55">
        <v>0</v>
      </c>
      <c r="Q55" s="3" t="s">
        <v>13</v>
      </c>
      <c r="T55" s="3" t="s">
        <v>13</v>
      </c>
      <c r="U55">
        <v>0</v>
      </c>
      <c r="V55" s="7">
        <v>0.02</v>
      </c>
      <c r="W55">
        <v>48.992565458790921</v>
      </c>
      <c r="X55">
        <v>48.987628812284598</v>
      </c>
      <c r="Y55">
        <v>48.986993177849669</v>
      </c>
      <c r="Z55">
        <v>48.989101811722627</v>
      </c>
      <c r="AA55">
        <v>48.999750381516527</v>
      </c>
      <c r="AB55">
        <v>48.988330706137226</v>
      </c>
      <c r="AC55">
        <f t="shared" ref="AC55:AC74" ca="1" si="176">OFFSET(W55,0,$AC$5-1)</f>
        <v>48.992565458790921</v>
      </c>
      <c r="AD55">
        <f t="shared" ref="AD55:AD74" ca="1" si="177">OFFSET(W55,0,$AC$5)</f>
        <v>48.987628812284598</v>
      </c>
      <c r="AE55">
        <f t="shared" ref="AE55:AE74" ca="1" si="178">OFFSET(W55,0,$AC$5+1)</f>
        <v>48.986993177849669</v>
      </c>
      <c r="AF55">
        <f t="shared" ref="AF55:AF74" ca="1" si="179">(AC55*($AD$4-$AE$4)-AD55*($AC$4-$AE$4)+AE55*($AC$4-$AD$4))/$AF$7</f>
        <v>8.6020241427831936E-7</v>
      </c>
      <c r="AG55">
        <f t="shared" ref="AG55:AG74" ca="1" si="180">($AC$4^2*(AD55-AE55)-$AD$4^2*(AC55-AE55)+$AE$4^2*(AC55-AD55))/$AF$7</f>
        <v>-2.2776329226829262E-4</v>
      </c>
      <c r="AH55">
        <f t="shared" ref="AH55:AH74" ca="1" si="181">($AC$4^2*($AD$4*AE55-$AE$4*AD55)-$AD$4^2*($AC$4*AE55-$AE$4*AC55)+$AE$4^2*($AC$4*AD55-$AD$4*AC55))/$AF$7</f>
        <v>49.001803117368638</v>
      </c>
      <c r="AI55">
        <f ca="1">(AF55*中間層!$C$3+AG55)*中間層!$C$3+AH55</f>
        <v>48.987628812284591</v>
      </c>
      <c r="AJ55">
        <v>0</v>
      </c>
      <c r="AK55" s="3" t="s">
        <v>13</v>
      </c>
      <c r="AN55">
        <v>0</v>
      </c>
      <c r="AO55" s="7">
        <v>0.02</v>
      </c>
      <c r="AP55">
        <v>48.990382460622314</v>
      </c>
      <c r="AQ55">
        <v>48.987020247168338</v>
      </c>
      <c r="AR55">
        <v>48.988434387811957</v>
      </c>
      <c r="AS55">
        <v>48.999012074971482</v>
      </c>
      <c r="AT55">
        <v>48.98790273064688</v>
      </c>
      <c r="AU55">
        <v>48.98612329058902</v>
      </c>
      <c r="AV55">
        <f t="shared" ref="AV55:AV74" ca="1" si="182">OFFSET(AP55,0,$AV$5-1)</f>
        <v>48.990382460622314</v>
      </c>
      <c r="AW55">
        <f t="shared" ref="AW55:AW74" ca="1" si="183">OFFSET(AP55,0,$AV$5)</f>
        <v>48.987020247168338</v>
      </c>
      <c r="AX55">
        <f t="shared" ref="AX55:AX74" ca="1" si="184">OFFSET(AP55,0,$AV$5+1)</f>
        <v>48.988434387811957</v>
      </c>
      <c r="AY55">
        <f t="shared" ref="AY55:AY74" ca="1" si="185">(AV55*($AW$4-$AX$4)-AW55*($AV$4-$AX$4)+AX55*($AV$4-$AW$4))/$AY$7</f>
        <v>9.5527081951877328E-7</v>
      </c>
      <c r="AZ55">
        <f t="shared" ref="AZ55:AZ74" ca="1" si="186">($AV$4^2*(AW55-AX55)-$AW$4^2*(AV55-AX55)+$AX$4^2*(AV55-AW55))/$AY$7</f>
        <v>-2.105348920073169E-4</v>
      </c>
      <c r="BA55">
        <f t="shared" ref="BA55:BA74" ca="1" si="187">($AV$4^2*($AW$4*AX55-$AX$4*AW55)-$AW$4^2*($AV$4*AX55-$AX$4*AV55)+$AX$4^2*($AV$4*AW55-$AW$4*AV55))/$AY$7</f>
        <v>48.998521028173862</v>
      </c>
      <c r="BB55">
        <f ca="1">(AY55*中間層!$C$3+AZ55)*中間層!$C$3+BA55</f>
        <v>48.987020247168317</v>
      </c>
      <c r="BC55">
        <v>0</v>
      </c>
      <c r="BD55" s="3" t="s">
        <v>13</v>
      </c>
      <c r="BG55" s="3" t="s">
        <v>13</v>
      </c>
      <c r="BH55">
        <v>0</v>
      </c>
      <c r="BI55" s="7">
        <v>0.02</v>
      </c>
      <c r="BJ55">
        <v>48.989178152276772</v>
      </c>
      <c r="BK55">
        <v>48.98732847520531</v>
      </c>
      <c r="BL55">
        <v>48.999504944649949</v>
      </c>
      <c r="BM55">
        <v>48.985572812894205</v>
      </c>
      <c r="BN55">
        <v>48.985752308006468</v>
      </c>
      <c r="BO55">
        <v>48.986686250057389</v>
      </c>
      <c r="BP55">
        <f t="shared" ref="BP55:BP74" ca="1" si="188">OFFSET(BJ55,0,$BP$5-1)</f>
        <v>48.989178152276772</v>
      </c>
      <c r="BQ55">
        <f t="shared" ref="BQ55:BQ74" ca="1" si="189">OFFSET(BJ55,0,$BP$5)</f>
        <v>48.98732847520531</v>
      </c>
      <c r="BR55">
        <f t="shared" ref="BR55:BR74" ca="1" si="190">OFFSET(BJ55,0,$BP$5+1)</f>
        <v>48.999504944649949</v>
      </c>
      <c r="BS55">
        <f t="shared" ref="BS55:BS74" ca="1" si="191">(BP55*($BQ$4-$BR$4)-BQ55*($BP$4-$BR$4)+BR55*($BP$4-$BQ$4))/$BS$7</f>
        <v>2.8052293032196758E-6</v>
      </c>
      <c r="BT55">
        <f t="shared" ref="BT55:BT74" ca="1" si="192">($BP$4^2*(BQ55-BR55)-$BQ$4^2*(BP55-BR55)+$BR$4^2*(BP55-BQ55))/$BS$7</f>
        <v>-4.577779369122936E-4</v>
      </c>
      <c r="BU55">
        <f t="shared" ref="BU55:BU74" ca="1" si="193">($BP$4^2*($BQ$4*BR55-$BR$4*BQ55)-$BQ$4^2*($BP$4*BR55-$BR$4*BP55)+$BR$4^2*($BP$4*BQ55-$BQ$4*BP55))/$BS$7</f>
        <v>49.00505397586435</v>
      </c>
      <c r="BV55">
        <f ca="1">(BS55*中間層!$C$3+BT55)*中間層!$C$3+BU55</f>
        <v>48.987328475205317</v>
      </c>
      <c r="BW55">
        <v>0</v>
      </c>
      <c r="BX55" s="3" t="s">
        <v>13</v>
      </c>
      <c r="CA55" s="3" t="s">
        <v>13</v>
      </c>
      <c r="CB55">
        <v>0</v>
      </c>
      <c r="CC55" s="7">
        <v>0.02</v>
      </c>
      <c r="CD55">
        <v>48.988676298739421</v>
      </c>
      <c r="CE55">
        <v>48.98826820227864</v>
      </c>
      <c r="CF55">
        <v>48.998902376268873</v>
      </c>
      <c r="CG55">
        <v>48.985216849286253</v>
      </c>
      <c r="CH55">
        <v>48.986045457319001</v>
      </c>
      <c r="CI55">
        <v>48.988935811756726</v>
      </c>
      <c r="CJ55">
        <f t="shared" ref="CJ55:CJ74" ca="1" si="194">OFFSET(CD55,0,$CJ$5-1)</f>
        <v>48.988676298739421</v>
      </c>
      <c r="CK55">
        <f t="shared" ref="CK55:CK74" ca="1" si="195">OFFSET(CD55,0,$CJ$5)</f>
        <v>48.98826820227864</v>
      </c>
      <c r="CL55">
        <f t="shared" ref="CL55:CL74" ca="1" si="196">OFFSET(CD55,0,$CJ$5+1)</f>
        <v>48.998902376268873</v>
      </c>
      <c r="CM55">
        <f t="shared" ref="CM55:CM74" ca="1" si="197">(CJ55*($CK$4-$CL$4)-CK55*($CJ$4-$CL$4)+CL55*($CJ$4-$CK$4))/$CM$7</f>
        <v>2.2084540902014852E-6</v>
      </c>
      <c r="CN55">
        <f t="shared" ref="CN55:CN74" ca="1" si="198">($CJ$4^2*(CK55-CL55)-$CK$4^2*(CJ55-CL55)+$CL$4^2*(CJ55-CK55))/$CM$7</f>
        <v>-3.3943004274604503E-4</v>
      </c>
      <c r="CO55">
        <f t="shared" ref="CO55:CO74" ca="1" si="199">($CJ$4^2*($CK$4*CL55-$CL$4*CK55)-$CK$4^2*($CJ$4*CL55-$CL$4*CJ55)+$CL$4^2*($CJ$4*CK55-$CK$4*CJ55))/$CM$7</f>
        <v>49.000126665651202</v>
      </c>
      <c r="CP55">
        <f ca="1">(CM55*中間層!$C$3+CN55)*中間層!$C$3+CO55</f>
        <v>48.988268202278611</v>
      </c>
      <c r="CQ55">
        <v>0</v>
      </c>
      <c r="CR55" s="3" t="s">
        <v>13</v>
      </c>
      <c r="CU55" s="3" t="s">
        <v>13</v>
      </c>
      <c r="CV55">
        <v>0</v>
      </c>
      <c r="CW55" s="7">
        <v>0.02</v>
      </c>
      <c r="CX55">
        <v>48.989401070317619</v>
      </c>
      <c r="CY55">
        <v>49.000107425109562</v>
      </c>
      <c r="CZ55">
        <v>48.987019327832996</v>
      </c>
      <c r="DA55">
        <v>48.985741651130702</v>
      </c>
      <c r="DB55">
        <v>48.988189916498953</v>
      </c>
      <c r="DC55">
        <v>48.98545412981958</v>
      </c>
      <c r="DD55">
        <f t="shared" ref="DD55:DD74" ca="1" si="200">OFFSET(CX55,0,$DD$5-1)</f>
        <v>48.989401070317619</v>
      </c>
      <c r="DE55">
        <f t="shared" ref="DE55:DE74" ca="1" si="201">OFFSET(CX55,0,$DD$5)</f>
        <v>49.000107425109562</v>
      </c>
      <c r="DF55">
        <f t="shared" ref="DF55:DF74" ca="1" si="202">OFFSET(CX55,0,$DD$5+1)</f>
        <v>48.987019327832996</v>
      </c>
      <c r="DG55">
        <f t="shared" ref="DG55:DG74" ca="1" si="203">(DD55*($DE$4-$DF$4)-DE55*($DD$4-$DF$4)+DF55*($DD$4-$DE$4))/$DG$7</f>
        <v>-4.7588904137028291E-6</v>
      </c>
      <c r="DH55">
        <f t="shared" ref="DH55:DH74" ca="1" si="204">($DD$4^2*(DE55-DF55)-$DE$4^2*(DD55-DF55)+$DF$4^2*(DD55-DE55))/$DG$7</f>
        <v>9.2796065789407583E-4</v>
      </c>
      <c r="DI55">
        <f t="shared" ref="DI55:DI74" ca="1" si="205">($DD$4^2*($DE$4*DF55-$DF$4*DE55)-$DE$4^2*($DD$4*DF55-$DF$4*DD55)+$DF$4^2*($DD$4*DE55-$DE$4*DD55))/$DG$7</f>
        <v>48.954900263457176</v>
      </c>
      <c r="DJ55">
        <f ca="1">(DG55*中間層!$C$3+DH55)*中間層!$C$3+DI55</f>
        <v>49.000107425109555</v>
      </c>
      <c r="DK55">
        <v>0</v>
      </c>
      <c r="DL55" s="3" t="s">
        <v>13</v>
      </c>
      <c r="DO55" s="3" t="s">
        <v>13</v>
      </c>
      <c r="DP55">
        <v>0</v>
      </c>
      <c r="DQ55" s="7">
        <v>0.02</v>
      </c>
      <c r="DR55">
        <v>48.989212642558819</v>
      </c>
      <c r="DS55">
        <v>48.998932541962212</v>
      </c>
      <c r="DT55">
        <v>48.986054210537795</v>
      </c>
      <c r="DU55">
        <v>48.986547462881198</v>
      </c>
      <c r="DV55">
        <v>48.985224088031806</v>
      </c>
      <c r="DW55">
        <v>48.986790493397727</v>
      </c>
      <c r="DX55">
        <f t="shared" ref="DX55:DX74" ca="1" si="206">OFFSET(DR55,0,$DX$5-1)</f>
        <v>48.989212642558819</v>
      </c>
      <c r="DY55">
        <f t="shared" ref="DY55:DY74" ca="1" si="207">OFFSET(DR55,0,$DX$5)</f>
        <v>48.998932541962212</v>
      </c>
      <c r="DZ55">
        <f t="shared" ref="DZ55:DZ74" ca="1" si="208">OFFSET(DR55,0,$DX$5+1)</f>
        <v>48.986054210537795</v>
      </c>
      <c r="EA55">
        <f t="shared" ref="EA55:EA74" ca="1" si="209">(DX55*($DY$4-$DZ$4)-DY55*($DX$4-$DZ$4)+DZ55*($DX$4-$DY$4))/$EA$7</f>
        <v>-4.5196461655614257E-6</v>
      </c>
      <c r="EB55">
        <f t="shared" ref="EB55:EB74" ca="1" si="210">($DX$4^2*(DY55-DZ55)-$DY$4^2*(DX55-DZ55)+$DZ$4^2*(DX55-DY55))/$EA$7</f>
        <v>8.7234491290217871E-4</v>
      </c>
      <c r="EC55">
        <f t="shared" ref="EC55:EC74" ca="1" si="211">($DX$4^2*($DY$4*DZ55-$DZ$4*DY55)-$DY$4^2*($DX$4*DZ55-$DZ$4*DX55)+$DZ$4^2*($DX$4*DY55-$DY$4*DX55))/$EA$7</f>
        <v>48.956894512327608</v>
      </c>
      <c r="ED55">
        <f ca="1">(EA55*中間層!$C$3+EB55)*中間層!$C$3+EC55</f>
        <v>48.998932541962212</v>
      </c>
      <c r="EE55">
        <v>0</v>
      </c>
      <c r="EF55" s="3" t="s">
        <v>13</v>
      </c>
      <c r="EI55" s="3" t="s">
        <v>13</v>
      </c>
      <c r="EJ55">
        <v>0</v>
      </c>
      <c r="EK55" s="7">
        <v>0.02</v>
      </c>
      <c r="EL55">
        <v>48.990080646060839</v>
      </c>
      <c r="EM55">
        <v>49.000063929124359</v>
      </c>
      <c r="EN55">
        <v>48.985968893607883</v>
      </c>
      <c r="EO55">
        <v>48.987719271854232</v>
      </c>
      <c r="EP55">
        <v>48.986003883990442</v>
      </c>
      <c r="EQ55">
        <v>48.998928534724186</v>
      </c>
      <c r="ER55">
        <f t="shared" ref="ER55:ER74" ca="1" si="212">OFFSET(EL55,0,$ER$5-1)</f>
        <v>48.990080646060839</v>
      </c>
      <c r="ES55">
        <f t="shared" ref="ES55:ES74" ca="1" si="213">OFFSET(EL55,0,$ER$5)</f>
        <v>49.000063929124359</v>
      </c>
      <c r="ET55">
        <f t="shared" ref="ET55:ET74" ca="1" si="214">OFFSET(EL55,0,$ER$5+1)</f>
        <v>48.985968893607883</v>
      </c>
      <c r="EU55">
        <f t="shared" ref="EU55:EU74" ca="1" si="215">(ER55*($ES$4-$ET$4)-ES55*($ER$4-$ET$4)+ET55*($ER$4-$ES$4))/$EU$7</f>
        <v>-4.8156637160009271E-6</v>
      </c>
      <c r="EV55">
        <f t="shared" ref="EV55:EV74" ca="1" si="216">($ER$4^2*(ES55-ET55)-$ES$4^2*(ER55-ET55)+$ET$4^2*(ER55-ES55))/$EU$7</f>
        <v>9.2201521867025344E-4</v>
      </c>
      <c r="EW55">
        <f t="shared" ref="EW55:EW74" ca="1" si="217">($ER$4^2*($ES$4*ET55-$ET$4*ES55)-$ES$4^2*($ER$4*ET55-$ET$4*ER55)+$ET$4^2*($ER$4*ES55-$ES$4*ER55))/$EU$7</f>
        <v>48.956019044417324</v>
      </c>
      <c r="EX55">
        <f ca="1">(EU55*中間層!$C$3+EV55)*中間層!$C$3+EW55</f>
        <v>49.000063929124337</v>
      </c>
      <c r="EY55">
        <v>0</v>
      </c>
      <c r="EZ55" s="3" t="s">
        <v>13</v>
      </c>
      <c r="FC55" s="3" t="s">
        <v>13</v>
      </c>
      <c r="FD55">
        <v>0</v>
      </c>
      <c r="FE55" s="7">
        <v>0.02</v>
      </c>
      <c r="FF55">
        <v>49.002605120826999</v>
      </c>
      <c r="FG55">
        <v>48.986472120993959</v>
      </c>
      <c r="FH55">
        <v>48.986789810385361</v>
      </c>
      <c r="FI55">
        <v>48.985624825847196</v>
      </c>
      <c r="FJ55">
        <v>49.000413843305189</v>
      </c>
      <c r="FK55">
        <v>48.998928534724186</v>
      </c>
      <c r="FL55">
        <f t="shared" ref="FL55:FL74" ca="1" si="218">OFFSET(FF55,0,$FL$5-1)</f>
        <v>49.002605120826999</v>
      </c>
      <c r="FM55">
        <f t="shared" ref="FM55:FM74" ca="1" si="219">OFFSET(FF55,0,$FL$5)</f>
        <v>48.986472120993959</v>
      </c>
      <c r="FN55">
        <f t="shared" ref="FN55:FN74" ca="1" si="220">OFFSET(FF55,0,$FL$5+1)</f>
        <v>48.986789810385361</v>
      </c>
      <c r="FO55">
        <f t="shared" ref="FO55:FO74" ca="1" si="221">(FL55*($FM$4-$FN$4)-FM55*($FL$4-$FN$4)+FN55*($FL$4-$FM$4))/$FO$7</f>
        <v>3.2901378448896138E-6</v>
      </c>
      <c r="FP55">
        <f t="shared" ref="FP55:FP74" ca="1" si="222">($FL$4^2*(FM55-FN55)-$FM$4^2*(FL55-FN55)+$FN$4^2*(FL55-FM55))/$FO$7</f>
        <v>-8.1618067339405808E-4</v>
      </c>
      <c r="FQ55">
        <f t="shared" ref="FQ55:FQ74" ca="1" si="223">($FL$4^2*($FM$4*FN55-$FN$4*FM55)-$FM$4^2*($FL$4*FN55-$FN$4*FL55)+$FN$4^2*($FL$4*FM55-$FM$4*FL55))/$FO$7</f>
        <v>49.035188809884517</v>
      </c>
      <c r="FR55">
        <f ca="1">(FO55*中間層!$C$3+FP55)*中間層!$C$3+FQ55</f>
        <v>48.986472120994009</v>
      </c>
      <c r="FS55">
        <v>0</v>
      </c>
      <c r="FT55" s="3" t="s">
        <v>13</v>
      </c>
      <c r="FW55" s="3" t="s">
        <v>13</v>
      </c>
      <c r="FX55">
        <v>0</v>
      </c>
      <c r="FY55" s="7">
        <v>0.02</v>
      </c>
      <c r="FZ55">
        <v>49.000456586952446</v>
      </c>
      <c r="GA55">
        <v>48.985989725678962</v>
      </c>
      <c r="GB55">
        <v>48.988256066233639</v>
      </c>
      <c r="GC55">
        <v>48.985624825847196</v>
      </c>
      <c r="GD55">
        <v>49.000413843305189</v>
      </c>
      <c r="GE55">
        <v>48.998928534724186</v>
      </c>
      <c r="GF55">
        <f t="shared" ref="GF55:GF74" ca="1" si="224">OFFSET(FZ55,0,$GF$5-1)</f>
        <v>49.000456586952446</v>
      </c>
      <c r="GG55">
        <f t="shared" ref="GG55:GG74" ca="1" si="225">OFFSET(FZ55,0,$GF$5)</f>
        <v>48.985989725678962</v>
      </c>
      <c r="GH55">
        <f t="shared" ref="GH55:GH74" ca="1" si="226">OFFSET(FZ55,0,$GF$5+1)</f>
        <v>48.988256066233639</v>
      </c>
      <c r="GI55">
        <f t="shared" ref="GI55:GI74" ca="1" si="227">(GF55*($GG$4-$GH$4)-GG55*($GF$4-$GH$4)+GH55*($GF$4-$GG$4))/$GI$7</f>
        <v>3.3466403656293553E-6</v>
      </c>
      <c r="GJ55">
        <f t="shared" ref="GJ55:GJ74" ca="1" si="228">($GF$4^2*(GG55-GH55)-$GG$4^2*(GF55-GH55)+$GH$4^2*(GF55-GG55))/$GI$7</f>
        <v>-7.9133328031446139E-4</v>
      </c>
      <c r="GK55">
        <f t="shared" ref="GK55:GK74" ca="1" si="229">($GF$4^2*($GG$4*GH55-$GH$4*GG55)-$GG$4^2*($GF$4*GH55-$GH$4*GF55)+$GH$4^2*($GF$4*GG55-$GG$4*GF55))/$GI$7</f>
        <v>49.031656650053975</v>
      </c>
      <c r="GL55">
        <f ca="1">(GI55*中間層!$C$3+GJ55)*中間層!$C$3+GK55</f>
        <v>48.98598972567882</v>
      </c>
      <c r="GM55">
        <v>0</v>
      </c>
      <c r="GN55" s="3" t="s">
        <v>13</v>
      </c>
      <c r="GQ55" s="3" t="s">
        <v>13</v>
      </c>
      <c r="GR55">
        <v>0</v>
      </c>
      <c r="GS55" s="7">
        <v>0.02</v>
      </c>
      <c r="GT55">
        <v>49.001202044675743</v>
      </c>
      <c r="GU55">
        <v>48.999436094861679</v>
      </c>
      <c r="GV55">
        <v>48.986662601970863</v>
      </c>
      <c r="GW55">
        <v>48.985624825847196</v>
      </c>
      <c r="GX55">
        <v>49.000413843305189</v>
      </c>
      <c r="GY55">
        <v>48.998928534724186</v>
      </c>
      <c r="GZ55">
        <f t="shared" ref="GZ55:GZ74" ca="1" si="230">OFFSET(GT55,0,$GZ$5-1)</f>
        <v>49.001202044675743</v>
      </c>
      <c r="HA55">
        <f t="shared" ref="HA55:HA74" ca="1" si="231">OFFSET(GT55,0,$GZ$5)</f>
        <v>48.999436094861679</v>
      </c>
      <c r="HB55">
        <f t="shared" ref="HB55:HB74" ca="1" si="232">OFFSET(GT55,0,$GZ$5+1)</f>
        <v>48.986662601970863</v>
      </c>
      <c r="HC55">
        <f t="shared" ref="HC55:HC74" ca="1" si="233">(GZ55*($HA$4-$HB$4)-HA55*($GZ$4-$HB$4)+HB55*($GZ$4-$HA$4))/$HC$7</f>
        <v>-2.2015086153478477E-6</v>
      </c>
      <c r="HD55">
        <f t="shared" ref="HD55:HD74" ca="1" si="234">($GZ$4^2*(HA55-HB55)-$HA$4^2*(GZ55-HB55)+$HB$4^2*(GZ55-HA55))/$HC$7</f>
        <v>2.9490729602123624E-4</v>
      </c>
      <c r="HE55">
        <f t="shared" ref="HE55:HE74" ca="1" si="235">($GZ$4^2*($HA$4*HB55-$HB$4*HA55)-$HA$4^2*($GZ$4*HB55-$HB$4*GZ55)+$HB$4^2*($GZ$4*HA55-$HA$4*GZ55))/$HC$7</f>
        <v>48.991960451413092</v>
      </c>
      <c r="HF55">
        <f ca="1">(HC55*中間層!$C$3+HD55)*中間層!$C$3+HE55</f>
        <v>48.999436094861736</v>
      </c>
      <c r="HG55">
        <v>0</v>
      </c>
      <c r="HH55" s="3" t="s">
        <v>13</v>
      </c>
      <c r="HK55" s="3" t="s">
        <v>13</v>
      </c>
      <c r="HL55">
        <v>0</v>
      </c>
      <c r="HM55" s="7">
        <v>0.02</v>
      </c>
      <c r="HN55">
        <v>48.986462658734133</v>
      </c>
      <c r="HO55">
        <v>48.987570483388026</v>
      </c>
      <c r="HP55">
        <v>48.986662601970863</v>
      </c>
      <c r="HQ55">
        <v>48.985624825847196</v>
      </c>
      <c r="HR55">
        <v>49.000413843305189</v>
      </c>
      <c r="HS55">
        <v>48.998928534724186</v>
      </c>
      <c r="HT55">
        <f t="shared" ref="HT55:HT74" ca="1" si="236">OFFSET(HN55,0,$HT$5-1)</f>
        <v>48.986462658734133</v>
      </c>
      <c r="HU55">
        <f t="shared" ref="HU55:HU74" ca="1" si="237">OFFSET(HN55,0,$HT$5)</f>
        <v>48.987570483388026</v>
      </c>
      <c r="HV55">
        <f t="shared" ref="HV55:HV74" ca="1" si="238">OFFSET(HN55,0,$HT$5+1)</f>
        <v>48.986662601970863</v>
      </c>
      <c r="HW55">
        <f t="shared" ref="HW55:HW74" ca="1" si="239">(HT55*($HU$4-$HV$4)-HU55*($HT$4-$HV$4)+HV55*($HT$4-$HU$4))/$HW$7</f>
        <v>-4.0314121421033634E-7</v>
      </c>
      <c r="HX55">
        <f t="shared" ref="HX55:HX74" ca="1" si="240">($HT$4^2*(HU55-HV55)-$HU$4^2*(HT55-HV55)+$HV$4^2*(HT55-HU55))/$HW$7</f>
        <v>8.2627675209536727E-5</v>
      </c>
      <c r="HY55">
        <f t="shared" ref="HY55:HY74" ca="1" si="241">($HT$4^2*($HU$4*HV55-$HV$4*HU55)-$HU$4^2*($HT$4*HV55-$HV$4*HT55)+$HV$4^2*($HT$4*HU55-$HU$4*HT55))/$HW$7</f>
        <v>48.983339128009263</v>
      </c>
      <c r="HZ55">
        <f ca="1">(HW55*中間層!$C$3+HX55)*中間層!$C$3+HY55</f>
        <v>48.987570483388112</v>
      </c>
      <c r="IA55">
        <v>0</v>
      </c>
      <c r="IB55" s="3" t="s">
        <v>13</v>
      </c>
      <c r="IE55" s="3" t="s">
        <v>13</v>
      </c>
    </row>
    <row r="56" spans="1:239" x14ac:dyDescent="0.25">
      <c r="A56">
        <f t="shared" ref="A56:A74" si="242">A55+1</f>
        <v>1</v>
      </c>
      <c r="B56" s="7">
        <v>0.03</v>
      </c>
      <c r="C56">
        <v>48.491929955430976</v>
      </c>
      <c r="D56">
        <v>48.486371526209226</v>
      </c>
      <c r="E56">
        <v>48.485703582560298</v>
      </c>
      <c r="F56">
        <v>48.497957288457449</v>
      </c>
      <c r="G56">
        <v>48.496067041619902</v>
      </c>
      <c r="H56">
        <v>48.478754838992124</v>
      </c>
      <c r="I56">
        <f t="shared" ca="1" si="170"/>
        <v>48.491929955430976</v>
      </c>
      <c r="J56">
        <f t="shared" ca="1" si="171"/>
        <v>48.486371526209226</v>
      </c>
      <c r="K56">
        <f t="shared" ca="1" si="172"/>
        <v>48.485703582560298</v>
      </c>
      <c r="L56">
        <f t="shared" ca="1" si="173"/>
        <v>9.7809711456648072E-7</v>
      </c>
      <c r="M56">
        <f t="shared" ca="1" si="174"/>
        <v>-2.5788315161968001E-4</v>
      </c>
      <c r="N56">
        <f t="shared" ca="1" si="175"/>
        <v>48.502378870225549</v>
      </c>
      <c r="O56">
        <f ca="1">(L56*中間層!$C$3+M56)*中間層!$C$3+N56</f>
        <v>48.486371526209247</v>
      </c>
      <c r="P56">
        <f t="shared" ref="P56:P74" si="243">P55+1</f>
        <v>1</v>
      </c>
      <c r="Q56" s="3" t="s">
        <v>13</v>
      </c>
      <c r="R56" s="2" t="s">
        <v>29</v>
      </c>
      <c r="S56">
        <f ca="1">S34</f>
        <v>0.09</v>
      </c>
      <c r="T56" s="3" t="s">
        <v>13</v>
      </c>
      <c r="U56">
        <v>1</v>
      </c>
      <c r="V56" s="7">
        <v>0.03</v>
      </c>
      <c r="W56">
        <v>48.49082093984336</v>
      </c>
      <c r="X56">
        <v>48.485457783662547</v>
      </c>
      <c r="Y56">
        <v>48.486153637309748</v>
      </c>
      <c r="Z56">
        <v>48.495984507502378</v>
      </c>
      <c r="AA56">
        <v>48.49563341448615</v>
      </c>
      <c r="AB56">
        <v>48.47838173046221</v>
      </c>
      <c r="AC56">
        <f t="shared" ca="1" si="176"/>
        <v>48.49082093984336</v>
      </c>
      <c r="AD56">
        <f t="shared" ca="1" si="177"/>
        <v>48.485457783662547</v>
      </c>
      <c r="AE56">
        <f t="shared" ca="1" si="178"/>
        <v>48.486153637309748</v>
      </c>
      <c r="AF56">
        <f t="shared" ca="1" si="179"/>
        <v>1.2118019656008983E-6</v>
      </c>
      <c r="AG56">
        <f t="shared" ca="1" si="180"/>
        <v>-2.8903341845669671E-4</v>
      </c>
      <c r="AH56">
        <f t="shared" ca="1" si="181"/>
        <v>48.502243105852159</v>
      </c>
      <c r="AI56">
        <f ca="1">(AF56*中間層!$C$3+AG56)*中間層!$C$3+AH56</f>
        <v>48.485457783662497</v>
      </c>
      <c r="AJ56">
        <f t="shared" ref="AJ56:AJ74" si="244">AJ55+1</f>
        <v>1</v>
      </c>
      <c r="AK56" s="3" t="s">
        <v>13</v>
      </c>
      <c r="AL56" s="2" t="s">
        <v>29</v>
      </c>
      <c r="AM56">
        <f ca="1">AM34</f>
        <v>0.09</v>
      </c>
      <c r="AN56">
        <v>1</v>
      </c>
      <c r="AO56" s="7">
        <v>0.03</v>
      </c>
      <c r="AP56">
        <v>48.487387771588288</v>
      </c>
      <c r="AQ56">
        <v>48.485933546380373</v>
      </c>
      <c r="AR56">
        <v>48.495883692432614</v>
      </c>
      <c r="AS56">
        <v>48.477988297133997</v>
      </c>
      <c r="AT56">
        <v>48.479844580443228</v>
      </c>
      <c r="AU56">
        <v>48.476440650841759</v>
      </c>
      <c r="AV56">
        <f t="shared" ca="1" si="182"/>
        <v>48.487387771588288</v>
      </c>
      <c r="AW56">
        <f t="shared" ca="1" si="183"/>
        <v>48.485933546380373</v>
      </c>
      <c r="AX56">
        <f t="shared" ca="1" si="184"/>
        <v>48.495883692432614</v>
      </c>
      <c r="AY56">
        <f t="shared" ca="1" si="185"/>
        <v>2.2808742520319355E-6</v>
      </c>
      <c r="AZ56">
        <f t="shared" ca="1" si="186"/>
        <v>-3.7121564196297642E-4</v>
      </c>
      <c r="BA56">
        <f t="shared" ca="1" si="187"/>
        <v>48.500246368056388</v>
      </c>
      <c r="BB56">
        <f ca="1">(AY56*中間層!$C$3+AZ56)*中間層!$C$3+BA56</f>
        <v>48.485933546380409</v>
      </c>
      <c r="BC56">
        <f t="shared" ref="BC56:BC74" si="245">BC55+1</f>
        <v>1</v>
      </c>
      <c r="BD56" s="3" t="s">
        <v>13</v>
      </c>
      <c r="BE56" s="2" t="s">
        <v>29</v>
      </c>
      <c r="BF56">
        <f ca="1">BF34</f>
        <v>0.09</v>
      </c>
      <c r="BG56" s="3" t="s">
        <v>13</v>
      </c>
      <c r="BH56">
        <v>1</v>
      </c>
      <c r="BI56" s="7">
        <v>0.03</v>
      </c>
      <c r="BJ56">
        <v>48.4872024551591</v>
      </c>
      <c r="BK56">
        <v>48.497450479940582</v>
      </c>
      <c r="BL56">
        <v>48.480416732379716</v>
      </c>
      <c r="BM56">
        <v>48.476329073997064</v>
      </c>
      <c r="BN56">
        <v>48.476142245115042</v>
      </c>
      <c r="BO56">
        <v>48.475731134502716</v>
      </c>
      <c r="BP56">
        <f t="shared" ca="1" si="188"/>
        <v>48.4872024551591</v>
      </c>
      <c r="BQ56">
        <f t="shared" ca="1" si="189"/>
        <v>48.497450479940582</v>
      </c>
      <c r="BR56">
        <f t="shared" ca="1" si="190"/>
        <v>48.480416732379716</v>
      </c>
      <c r="BS56">
        <f t="shared" ca="1" si="191"/>
        <v>-5.4563544684679073E-6</v>
      </c>
      <c r="BT56">
        <f t="shared" ca="1" si="192"/>
        <v>1.023413665900108E-3</v>
      </c>
      <c r="BU56">
        <f t="shared" ca="1" si="193"/>
        <v>48.44967265803534</v>
      </c>
      <c r="BV56">
        <f ca="1">(BS56*中間層!$C$3+BT56)*中間層!$C$3+BU56</f>
        <v>48.497450479940674</v>
      </c>
      <c r="BW56">
        <f t="shared" ref="BW56:BW74" si="246">BW55+1</f>
        <v>1</v>
      </c>
      <c r="BX56" s="3" t="s">
        <v>13</v>
      </c>
      <c r="BY56" s="2" t="s">
        <v>29</v>
      </c>
      <c r="BZ56">
        <f ca="1">BZ34</f>
        <v>0.09</v>
      </c>
      <c r="CA56" s="3" t="s">
        <v>13</v>
      </c>
      <c r="CB56">
        <v>1</v>
      </c>
      <c r="CC56" s="7">
        <v>0.03</v>
      </c>
      <c r="CD56">
        <v>48.488123869122411</v>
      </c>
      <c r="CE56">
        <v>48.496134256935846</v>
      </c>
      <c r="CF56">
        <v>48.478391387905262</v>
      </c>
      <c r="CG56">
        <v>48.476178576095194</v>
      </c>
      <c r="CH56">
        <v>48.475255232801892</v>
      </c>
      <c r="CI56">
        <v>48.485528260968088</v>
      </c>
      <c r="CJ56">
        <f t="shared" ca="1" si="194"/>
        <v>48.488123869122411</v>
      </c>
      <c r="CK56">
        <f t="shared" ca="1" si="195"/>
        <v>48.496134256935846</v>
      </c>
      <c r="CL56">
        <f t="shared" ca="1" si="196"/>
        <v>48.478391387905262</v>
      </c>
      <c r="CM56">
        <f t="shared" ca="1" si="197"/>
        <v>-5.1506513688054837E-6</v>
      </c>
      <c r="CN56">
        <f t="shared" ca="1" si="198"/>
        <v>9.3280546158929672E-4</v>
      </c>
      <c r="CO56">
        <f t="shared" ca="1" si="199"/>
        <v>48.454360224464956</v>
      </c>
      <c r="CP56">
        <f ca="1">(CM56*中間層!$C$3+CN56)*中間層!$C$3+CO56</f>
        <v>48.496134256935832</v>
      </c>
      <c r="CQ56">
        <f t="shared" ref="CQ56:CQ74" si="247">CQ55+1</f>
        <v>1</v>
      </c>
      <c r="CR56" s="3" t="s">
        <v>13</v>
      </c>
      <c r="CS56" s="2" t="s">
        <v>29</v>
      </c>
      <c r="CT56">
        <f ca="1">CT34</f>
        <v>0.09</v>
      </c>
      <c r="CU56" s="3" t="s">
        <v>13</v>
      </c>
      <c r="CV56">
        <v>1</v>
      </c>
      <c r="CW56" s="7">
        <v>0.03</v>
      </c>
      <c r="CX56">
        <v>48.497537145520951</v>
      </c>
      <c r="CY56">
        <v>48.48108280653468</v>
      </c>
      <c r="CZ56">
        <v>48.478765844280325</v>
      </c>
      <c r="DA56">
        <v>48.47643834066713</v>
      </c>
      <c r="DB56">
        <v>48.48558360637837</v>
      </c>
      <c r="DC56">
        <v>48.47610641128054</v>
      </c>
      <c r="DD56">
        <f t="shared" ca="1" si="200"/>
        <v>48.497537145520951</v>
      </c>
      <c r="DE56">
        <f t="shared" ca="1" si="201"/>
        <v>48.48108280653468</v>
      </c>
      <c r="DF56">
        <f t="shared" ca="1" si="202"/>
        <v>48.478765844280325</v>
      </c>
      <c r="DG56">
        <f t="shared" ca="1" si="203"/>
        <v>2.8274753463847446E-6</v>
      </c>
      <c r="DH56">
        <f t="shared" ca="1" si="204"/>
        <v>-7.53208081682928E-4</v>
      </c>
      <c r="DI56">
        <f t="shared" ca="1" si="205"/>
        <v>48.528128861239196</v>
      </c>
      <c r="DJ56">
        <f ca="1">(DG56*中間層!$C$3+DH56)*中間層!$C$3+DI56</f>
        <v>48.481082806534751</v>
      </c>
      <c r="DK56">
        <f t="shared" ref="DK56:DK74" si="248">DK55+1</f>
        <v>1</v>
      </c>
      <c r="DL56" s="3" t="s">
        <v>13</v>
      </c>
      <c r="DM56" s="2" t="s">
        <v>29</v>
      </c>
      <c r="DN56">
        <f ca="1">DN34</f>
        <v>0.09</v>
      </c>
      <c r="DO56" s="3" t="s">
        <v>13</v>
      </c>
      <c r="DP56">
        <v>1</v>
      </c>
      <c r="DQ56" s="7">
        <v>0.03</v>
      </c>
      <c r="DR56">
        <v>48.496255754493937</v>
      </c>
      <c r="DS56">
        <v>48.479431388774081</v>
      </c>
      <c r="DT56">
        <v>48.477150423686233</v>
      </c>
      <c r="DU56">
        <v>48.485528584314629</v>
      </c>
      <c r="DV56">
        <v>48.475154623667073</v>
      </c>
      <c r="DW56">
        <v>48.478613553841335</v>
      </c>
      <c r="DX56">
        <f t="shared" ca="1" si="206"/>
        <v>48.496255754493937</v>
      </c>
      <c r="DY56">
        <f t="shared" ca="1" si="207"/>
        <v>48.479431388774081</v>
      </c>
      <c r="DZ56">
        <f t="shared" ca="1" si="208"/>
        <v>48.477150423686233</v>
      </c>
      <c r="EA56">
        <f t="shared" ca="1" si="209"/>
        <v>2.9086801264020322E-6</v>
      </c>
      <c r="EB56">
        <f t="shared" ca="1" si="210"/>
        <v>-7.7278933335733768E-4</v>
      </c>
      <c r="EC56">
        <f t="shared" ca="1" si="211"/>
        <v>48.527623520845829</v>
      </c>
      <c r="ED56">
        <f ca="1">(EA56*中間層!$C$3+EB56)*中間層!$C$3+EC56</f>
        <v>48.479431388774117</v>
      </c>
      <c r="EE56">
        <f t="shared" ref="EE56:EE74" si="249">EE55+1</f>
        <v>1</v>
      </c>
      <c r="EF56" s="3" t="s">
        <v>13</v>
      </c>
      <c r="EG56" s="2" t="s">
        <v>29</v>
      </c>
      <c r="EH56">
        <f ca="1">EH34</f>
        <v>0.09</v>
      </c>
      <c r="EI56" s="3" t="s">
        <v>13</v>
      </c>
      <c r="EJ56">
        <v>1</v>
      </c>
      <c r="EK56" s="7">
        <v>0.03</v>
      </c>
      <c r="EL56">
        <v>48.496395843337211</v>
      </c>
      <c r="EM56">
        <v>48.47840711843844</v>
      </c>
      <c r="EN56">
        <v>48.476689996309425</v>
      </c>
      <c r="EO56">
        <v>48.48580412957029</v>
      </c>
      <c r="EP56">
        <v>48.47714025244462</v>
      </c>
      <c r="EQ56">
        <v>48.479892810991977</v>
      </c>
      <c r="ER56">
        <f t="shared" ca="1" si="212"/>
        <v>48.496395843337211</v>
      </c>
      <c r="ES56">
        <f t="shared" ca="1" si="213"/>
        <v>48.47840711843844</v>
      </c>
      <c r="ET56">
        <f t="shared" ca="1" si="214"/>
        <v>48.476689996309425</v>
      </c>
      <c r="EU56">
        <f t="shared" ca="1" si="215"/>
        <v>3.254320553949583E-6</v>
      </c>
      <c r="EV56">
        <f t="shared" ca="1" si="216"/>
        <v>-8.4792258106809011E-4</v>
      </c>
      <c r="EW56">
        <f t="shared" ca="1" si="217"/>
        <v>48.530656171005695</v>
      </c>
      <c r="EX56">
        <f ca="1">(EU56*中間層!$C$3+EV56)*中間層!$C$3+EW56</f>
        <v>48.478407118438383</v>
      </c>
      <c r="EY56">
        <f t="shared" ref="EY56:EY74" si="250">EY55+1</f>
        <v>1</v>
      </c>
      <c r="EZ56" s="3" t="s">
        <v>13</v>
      </c>
      <c r="FA56" s="2" t="s">
        <v>29</v>
      </c>
      <c r="FB56">
        <f ca="1">FB34</f>
        <v>0.09</v>
      </c>
      <c r="FC56" s="3" t="s">
        <v>13</v>
      </c>
      <c r="FD56">
        <v>1</v>
      </c>
      <c r="FE56" s="7">
        <v>0.03</v>
      </c>
      <c r="FF56">
        <v>48.496840236320921</v>
      </c>
      <c r="FG56">
        <v>48.47890270102576</v>
      </c>
      <c r="FH56">
        <v>48.486016640357676</v>
      </c>
      <c r="FI56">
        <v>48.477281294636036</v>
      </c>
      <c r="FJ56">
        <v>48.479141820655293</v>
      </c>
      <c r="FK56">
        <v>48.479892810991977</v>
      </c>
      <c r="FL56">
        <f t="shared" ca="1" si="218"/>
        <v>48.496840236320921</v>
      </c>
      <c r="FM56">
        <f t="shared" ca="1" si="219"/>
        <v>48.47890270102576</v>
      </c>
      <c r="FN56">
        <f t="shared" ca="1" si="220"/>
        <v>48.486016640357676</v>
      </c>
      <c r="FO56">
        <f t="shared" ca="1" si="221"/>
        <v>5.0102949254142002E-6</v>
      </c>
      <c r="FP56">
        <f t="shared" ca="1" si="222"/>
        <v>-1.1102949447155197E-3</v>
      </c>
      <c r="FQ56">
        <f t="shared" ca="1" si="223"/>
        <v>48.539829246243151</v>
      </c>
      <c r="FR56">
        <f ca="1">(FO56*中間層!$C$3+FP56)*中間層!$C$3+FQ56</f>
        <v>48.478902701025739</v>
      </c>
      <c r="FS56">
        <f t="shared" ref="FS56:FS74" si="251">FS55+1</f>
        <v>1</v>
      </c>
      <c r="FT56" s="3" t="s">
        <v>13</v>
      </c>
      <c r="FU56" s="2" t="s">
        <v>29</v>
      </c>
      <c r="FV56">
        <f ca="1">FV34</f>
        <v>0.09</v>
      </c>
      <c r="FW56" s="3" t="s">
        <v>13</v>
      </c>
      <c r="FX56">
        <v>1</v>
      </c>
      <c r="FY56" s="7">
        <v>0.03</v>
      </c>
      <c r="FZ56">
        <v>48.482672279076077</v>
      </c>
      <c r="GA56">
        <v>48.477655233232134</v>
      </c>
      <c r="GB56">
        <v>48.485491276195134</v>
      </c>
      <c r="GC56">
        <v>48.477281294636036</v>
      </c>
      <c r="GD56">
        <v>48.479141820655293</v>
      </c>
      <c r="GE56">
        <v>48.479892810991977</v>
      </c>
      <c r="GF56">
        <f t="shared" ca="1" si="224"/>
        <v>48.482672279076077</v>
      </c>
      <c r="GG56">
        <f t="shared" ca="1" si="225"/>
        <v>48.477655233232134</v>
      </c>
      <c r="GH56">
        <f t="shared" ca="1" si="226"/>
        <v>48.485491276195134</v>
      </c>
      <c r="GI56">
        <f t="shared" ca="1" si="227"/>
        <v>2.5706177613883485E-6</v>
      </c>
      <c r="GJ56">
        <f t="shared" ca="1" si="228"/>
        <v>-4.8593358108711015E-4</v>
      </c>
      <c r="GK56">
        <f t="shared" ca="1" si="229"/>
        <v>48.500542413726983</v>
      </c>
      <c r="GL56">
        <f ca="1">(GI56*中間層!$C$3+GJ56)*中間層!$C$3+GK56</f>
        <v>48.477655233232156</v>
      </c>
      <c r="GM56">
        <f t="shared" ref="GM56:GM74" si="252">GM55+1</f>
        <v>1</v>
      </c>
      <c r="GN56" s="3" t="s">
        <v>13</v>
      </c>
      <c r="GO56" s="2" t="s">
        <v>29</v>
      </c>
      <c r="GP56">
        <f ca="1">GP34</f>
        <v>0.09</v>
      </c>
      <c r="GQ56" s="3" t="s">
        <v>13</v>
      </c>
      <c r="GR56">
        <v>1</v>
      </c>
      <c r="GS56" s="7">
        <v>0.03</v>
      </c>
      <c r="GT56">
        <v>48.480842204976064</v>
      </c>
      <c r="GU56">
        <v>48.488261955523406</v>
      </c>
      <c r="GV56">
        <v>48.478321104289442</v>
      </c>
      <c r="GW56">
        <v>48.477281294636036</v>
      </c>
      <c r="GX56">
        <v>48.479141820655293</v>
      </c>
      <c r="GY56">
        <v>48.479892810991977</v>
      </c>
      <c r="GZ56">
        <f t="shared" ca="1" si="230"/>
        <v>48.480842204976064</v>
      </c>
      <c r="HA56">
        <f t="shared" ca="1" si="231"/>
        <v>48.488261955523406</v>
      </c>
      <c r="HB56">
        <f t="shared" ca="1" si="232"/>
        <v>48.478321104289442</v>
      </c>
      <c r="HC56">
        <f t="shared" ca="1" si="233"/>
        <v>-3.4721203562603478E-6</v>
      </c>
      <c r="HD56">
        <f t="shared" ca="1" si="234"/>
        <v>6.6921306438601387E-4</v>
      </c>
      <c r="HE56">
        <f t="shared" ca="1" si="235"/>
        <v>48.456061852647423</v>
      </c>
      <c r="HF56">
        <f ca="1">(HC56*中間層!$C$3+HD56)*中間層!$C$3+HE56</f>
        <v>48.48826195552342</v>
      </c>
      <c r="HG56">
        <f t="shared" ref="HG56:HG74" si="253">HG55+1</f>
        <v>1</v>
      </c>
      <c r="HH56" s="3" t="s">
        <v>13</v>
      </c>
      <c r="HI56" s="2" t="s">
        <v>29</v>
      </c>
      <c r="HJ56">
        <f ca="1">HJ34</f>
        <v>0.09</v>
      </c>
      <c r="HK56" s="3" t="s">
        <v>13</v>
      </c>
      <c r="HL56">
        <v>1</v>
      </c>
      <c r="HM56" s="7">
        <v>0.03</v>
      </c>
      <c r="HN56">
        <v>48.480068671507823</v>
      </c>
      <c r="HO56">
        <v>48.485519932545344</v>
      </c>
      <c r="HP56">
        <v>48.478321104289442</v>
      </c>
      <c r="HQ56">
        <v>48.477281294636036</v>
      </c>
      <c r="HR56">
        <v>48.479141820655293</v>
      </c>
      <c r="HS56">
        <v>48.479892810991977</v>
      </c>
      <c r="HT56">
        <f t="shared" ca="1" si="236"/>
        <v>48.480068671507823</v>
      </c>
      <c r="HU56">
        <f t="shared" ca="1" si="237"/>
        <v>48.485519932545344</v>
      </c>
      <c r="HV56">
        <f t="shared" ca="1" si="238"/>
        <v>48.478321104289442</v>
      </c>
      <c r="HW56">
        <f t="shared" ca="1" si="239"/>
        <v>-2.5300178586821856E-6</v>
      </c>
      <c r="HX56">
        <f t="shared" ca="1" si="240"/>
        <v>4.8852789955311949E-4</v>
      </c>
      <c r="HY56">
        <f t="shared" ca="1" si="241"/>
        <v>48.461967321176914</v>
      </c>
      <c r="HZ56">
        <f ca="1">(HW56*中間層!$C$3+HX56)*中間層!$C$3+HY56</f>
        <v>48.485519932545401</v>
      </c>
      <c r="IA56">
        <f t="shared" ref="IA56:IA74" si="254">IA55+1</f>
        <v>1</v>
      </c>
      <c r="IB56" s="3" t="s">
        <v>13</v>
      </c>
      <c r="IC56" s="2" t="s">
        <v>29</v>
      </c>
      <c r="ID56">
        <f ca="1">ID34</f>
        <v>0.09</v>
      </c>
      <c r="IE56" s="3" t="s">
        <v>13</v>
      </c>
    </row>
    <row r="57" spans="1:239" x14ac:dyDescent="0.25">
      <c r="A57">
        <f t="shared" si="242"/>
        <v>2</v>
      </c>
      <c r="B57" s="7">
        <v>0.04</v>
      </c>
      <c r="C57">
        <v>47.996596484630324</v>
      </c>
      <c r="D57">
        <v>47.99495975099974</v>
      </c>
      <c r="E57">
        <v>47.99111892239624</v>
      </c>
      <c r="F57">
        <v>47.984346585926296</v>
      </c>
      <c r="G57">
        <v>47.981340567486448</v>
      </c>
      <c r="H57">
        <v>47.966402604607453</v>
      </c>
      <c r="I57">
        <f t="shared" ca="1" si="170"/>
        <v>47.996596484630324</v>
      </c>
      <c r="J57">
        <f t="shared" ca="1" si="171"/>
        <v>47.99495975099974</v>
      </c>
      <c r="K57">
        <f t="shared" ca="1" si="172"/>
        <v>47.99111892239624</v>
      </c>
      <c r="L57">
        <f t="shared" ca="1" si="173"/>
        <v>-4.4081899458433325E-7</v>
      </c>
      <c r="M57">
        <f t="shared" ca="1" si="174"/>
        <v>3.3388176575854801E-5</v>
      </c>
      <c r="N57">
        <f t="shared" ca="1" si="175"/>
        <v>47.996029123288004</v>
      </c>
      <c r="O57">
        <f ca="1">(L57*中間層!$C$3+M57)*中間層!$C$3+N57</f>
        <v>47.994959750999747</v>
      </c>
      <c r="P57">
        <f t="shared" si="243"/>
        <v>2</v>
      </c>
      <c r="Q57" s="3" t="s">
        <v>13</v>
      </c>
      <c r="R57" s="2" t="s">
        <v>30</v>
      </c>
      <c r="S57">
        <f ca="1">S35</f>
        <v>0.1</v>
      </c>
      <c r="T57" s="3" t="s">
        <v>13</v>
      </c>
      <c r="U57">
        <v>2</v>
      </c>
      <c r="V57" s="7">
        <v>0.04</v>
      </c>
      <c r="W57">
        <v>47.994298562746906</v>
      </c>
      <c r="X57">
        <v>47.991069227449913</v>
      </c>
      <c r="Y57">
        <v>47.978338971735013</v>
      </c>
      <c r="Z57">
        <v>47.981198608769482</v>
      </c>
      <c r="AA57">
        <v>47.979146468073431</v>
      </c>
      <c r="AB57">
        <v>47.966897415088241</v>
      </c>
      <c r="AC57">
        <f t="shared" ca="1" si="176"/>
        <v>47.994298562746906</v>
      </c>
      <c r="AD57">
        <f t="shared" ca="1" si="177"/>
        <v>47.991069227449913</v>
      </c>
      <c r="AE57">
        <f t="shared" ca="1" si="178"/>
        <v>47.978338971735013</v>
      </c>
      <c r="AF57">
        <f t="shared" ca="1" si="179"/>
        <v>-1.9001840835826443E-6</v>
      </c>
      <c r="AG57">
        <f t="shared" ca="1" si="180"/>
        <v>2.2044090659733228E-4</v>
      </c>
      <c r="AH57">
        <f t="shared" ca="1" si="181"/>
        <v>47.988026977625964</v>
      </c>
      <c r="AI57">
        <f ca="1">(AF57*中間層!$C$3+AG57)*中間層!$C$3+AH57</f>
        <v>47.99106922744987</v>
      </c>
      <c r="AJ57">
        <f t="shared" si="244"/>
        <v>2</v>
      </c>
      <c r="AK57" s="3" t="s">
        <v>13</v>
      </c>
      <c r="AL57" s="2" t="s">
        <v>30</v>
      </c>
      <c r="AM57">
        <f ca="1">AM35</f>
        <v>0.1</v>
      </c>
      <c r="AN57">
        <v>2</v>
      </c>
      <c r="AO57" s="7">
        <v>0.04</v>
      </c>
      <c r="AP57">
        <v>47.991851977853557</v>
      </c>
      <c r="AQ57">
        <v>47.978943580757992</v>
      </c>
      <c r="AR57">
        <v>47.982212624121658</v>
      </c>
      <c r="AS57">
        <v>47.964961771877348</v>
      </c>
      <c r="AT57">
        <v>47.96840794626096</v>
      </c>
      <c r="AU57">
        <v>47.963744048889552</v>
      </c>
      <c r="AV57">
        <f t="shared" ca="1" si="182"/>
        <v>47.991851977853557</v>
      </c>
      <c r="AW57">
        <f t="shared" ca="1" si="183"/>
        <v>47.978943580757992</v>
      </c>
      <c r="AX57">
        <f t="shared" ca="1" si="184"/>
        <v>47.982212624121658</v>
      </c>
      <c r="AY57">
        <f t="shared" ca="1" si="185"/>
        <v>3.2354880918446726E-6</v>
      </c>
      <c r="AZ57">
        <f t="shared" ca="1" si="186"/>
        <v>-7.434911556882186E-4</v>
      </c>
      <c r="BA57">
        <f t="shared" ca="1" si="187"/>
        <v>48.020937815408352</v>
      </c>
      <c r="BB57">
        <f ca="1">(AY57*中間層!$C$3+AZ57)*中間層!$C$3+BA57</f>
        <v>47.978943580757978</v>
      </c>
      <c r="BC57">
        <f t="shared" si="245"/>
        <v>2</v>
      </c>
      <c r="BD57" s="3" t="s">
        <v>13</v>
      </c>
      <c r="BE57" s="2" t="s">
        <v>30</v>
      </c>
      <c r="BF57">
        <f ca="1">BF35</f>
        <v>0.1</v>
      </c>
      <c r="BG57" s="3" t="s">
        <v>13</v>
      </c>
      <c r="BH57">
        <v>2</v>
      </c>
      <c r="BI57" s="7">
        <v>0.04</v>
      </c>
      <c r="BJ57">
        <v>47.991383939886134</v>
      </c>
      <c r="BK57">
        <v>47.98357227969214</v>
      </c>
      <c r="BL57">
        <v>47.968481555834195</v>
      </c>
      <c r="BM57">
        <v>47.965637702614551</v>
      </c>
      <c r="BN57">
        <v>47.963834740699824</v>
      </c>
      <c r="BO57">
        <v>47.960978929245876</v>
      </c>
      <c r="BP57">
        <f t="shared" ca="1" si="188"/>
        <v>47.991383939886134</v>
      </c>
      <c r="BQ57">
        <f t="shared" ca="1" si="189"/>
        <v>47.98357227969214</v>
      </c>
      <c r="BR57">
        <f t="shared" ca="1" si="190"/>
        <v>47.968481555834195</v>
      </c>
      <c r="BS57">
        <f t="shared" ca="1" si="191"/>
        <v>-1.4558127327909459E-6</v>
      </c>
      <c r="BT57">
        <f t="shared" ca="1" si="192"/>
        <v>6.2138706038652463E-5</v>
      </c>
      <c r="BU57">
        <f t="shared" ca="1" si="193"/>
        <v>47.99191653641617</v>
      </c>
      <c r="BV57">
        <f ca="1">(BS57*中間層!$C$3+BT57)*中間層!$C$3+BU57</f>
        <v>47.983572279692126</v>
      </c>
      <c r="BW57">
        <f t="shared" si="246"/>
        <v>2</v>
      </c>
      <c r="BX57" s="3" t="s">
        <v>13</v>
      </c>
      <c r="BY57" s="2" t="s">
        <v>30</v>
      </c>
      <c r="BZ57">
        <f ca="1">BZ35</f>
        <v>0.1</v>
      </c>
      <c r="CA57" s="3" t="s">
        <v>13</v>
      </c>
      <c r="CB57">
        <v>2</v>
      </c>
      <c r="CC57" s="7">
        <v>0.04</v>
      </c>
      <c r="CD57">
        <v>47.991453160637491</v>
      </c>
      <c r="CE57">
        <v>47.982558233879949</v>
      </c>
      <c r="CF57">
        <v>47.965362289671347</v>
      </c>
      <c r="CG57">
        <v>47.964840105691458</v>
      </c>
      <c r="CH57">
        <v>47.965560389159727</v>
      </c>
      <c r="CI57">
        <v>47.972432982745332</v>
      </c>
      <c r="CJ57">
        <f t="shared" ca="1" si="194"/>
        <v>47.991453160637491</v>
      </c>
      <c r="CK57">
        <f t="shared" ca="1" si="195"/>
        <v>47.982558233879949</v>
      </c>
      <c r="CL57">
        <f t="shared" ca="1" si="196"/>
        <v>47.965362289671347</v>
      </c>
      <c r="CM57">
        <f t="shared" ca="1" si="197"/>
        <v>-1.660203490209824E-6</v>
      </c>
      <c r="CN57">
        <f t="shared" ca="1" si="198"/>
        <v>7.1131988380983551E-5</v>
      </c>
      <c r="CO57">
        <f t="shared" ca="1" si="199"/>
        <v>47.992047069944022</v>
      </c>
      <c r="CP57">
        <f ca="1">(CM57*中間層!$C$3+CN57)*中間層!$C$3+CO57</f>
        <v>47.98255823388002</v>
      </c>
      <c r="CQ57">
        <f t="shared" si="247"/>
        <v>2</v>
      </c>
      <c r="CR57" s="3" t="s">
        <v>13</v>
      </c>
      <c r="CS57" s="2" t="s">
        <v>30</v>
      </c>
      <c r="CT57">
        <f ca="1">CT35</f>
        <v>0.1</v>
      </c>
      <c r="CU57" s="3" t="s">
        <v>13</v>
      </c>
      <c r="CV57">
        <v>2</v>
      </c>
      <c r="CW57" s="7">
        <v>0.04</v>
      </c>
      <c r="CX57">
        <v>47.981145519818604</v>
      </c>
      <c r="CY57">
        <v>47.969177335114253</v>
      </c>
      <c r="CZ57">
        <v>47.967811671676998</v>
      </c>
      <c r="DA57">
        <v>47.96898528868573</v>
      </c>
      <c r="DB57">
        <v>47.972742472011632</v>
      </c>
      <c r="DC57">
        <v>47.964368186690436</v>
      </c>
      <c r="DD57">
        <f t="shared" ca="1" si="200"/>
        <v>47.981145519818604</v>
      </c>
      <c r="DE57">
        <f t="shared" ca="1" si="201"/>
        <v>47.969177335114253</v>
      </c>
      <c r="DF57">
        <f t="shared" ca="1" si="202"/>
        <v>47.967811671676998</v>
      </c>
      <c r="DG57">
        <f t="shared" ca="1" si="203"/>
        <v>2.1205042534184033E-6</v>
      </c>
      <c r="DH57">
        <f t="shared" ca="1" si="204"/>
        <v>-5.5743933209988954E-4</v>
      </c>
      <c r="DI57">
        <f t="shared" ca="1" si="205"/>
        <v>48.00371622579005</v>
      </c>
      <c r="DJ57">
        <f ca="1">(DG57*中間層!$C$3+DH57)*中間層!$C$3+DI57</f>
        <v>47.969177335114246</v>
      </c>
      <c r="DK57">
        <f t="shared" si="248"/>
        <v>2</v>
      </c>
      <c r="DL57" s="3" t="s">
        <v>13</v>
      </c>
      <c r="DM57" s="2" t="s">
        <v>30</v>
      </c>
      <c r="DN57">
        <f ca="1">DN35</f>
        <v>0.1</v>
      </c>
      <c r="DO57" s="3" t="s">
        <v>13</v>
      </c>
      <c r="DP57">
        <v>2</v>
      </c>
      <c r="DQ57" s="7">
        <v>0.04</v>
      </c>
      <c r="DR57">
        <v>47.98188647351683</v>
      </c>
      <c r="DS57">
        <v>47.967235723419734</v>
      </c>
      <c r="DT57">
        <v>47.966064244384874</v>
      </c>
      <c r="DU57">
        <v>47.973371860614904</v>
      </c>
      <c r="DV57">
        <v>47.967874493111857</v>
      </c>
      <c r="DW57">
        <v>47.967834994339761</v>
      </c>
      <c r="DX57">
        <f t="shared" ca="1" si="206"/>
        <v>47.98188647351683</v>
      </c>
      <c r="DY57">
        <f t="shared" ca="1" si="207"/>
        <v>47.967235723419734</v>
      </c>
      <c r="DZ57">
        <f t="shared" ca="1" si="208"/>
        <v>47.966064244384874</v>
      </c>
      <c r="EA57">
        <f t="shared" ca="1" si="209"/>
        <v>2.6958542124466475E-6</v>
      </c>
      <c r="EB57">
        <f t="shared" ca="1" si="210"/>
        <v>-6.9739313380907226E-4</v>
      </c>
      <c r="EC57">
        <f t="shared" ca="1" si="211"/>
        <v>48.010016494676172</v>
      </c>
      <c r="ED57">
        <f ca="1">(EA57*中間層!$C$3+EB57)*中間層!$C$3+EC57</f>
        <v>47.967235723419734</v>
      </c>
      <c r="EE57">
        <f t="shared" si="249"/>
        <v>2</v>
      </c>
      <c r="EF57" s="3" t="s">
        <v>13</v>
      </c>
      <c r="EG57" s="2" t="s">
        <v>30</v>
      </c>
      <c r="EH57">
        <f ca="1">EH35</f>
        <v>0.1</v>
      </c>
      <c r="EI57" s="3" t="s">
        <v>13</v>
      </c>
      <c r="EJ57">
        <v>2</v>
      </c>
      <c r="EK57" s="7">
        <v>0.04</v>
      </c>
      <c r="EL57">
        <v>47.981988343420625</v>
      </c>
      <c r="EM57">
        <v>47.964987209390515</v>
      </c>
      <c r="EN57">
        <v>47.970122419756137</v>
      </c>
      <c r="EO57">
        <v>47.973608755786756</v>
      </c>
      <c r="EP57">
        <v>47.966078277944881</v>
      </c>
      <c r="EQ57">
        <v>47.96827416953294</v>
      </c>
      <c r="ER57">
        <f t="shared" ca="1" si="212"/>
        <v>47.981988343420625</v>
      </c>
      <c r="ES57">
        <f t="shared" ca="1" si="213"/>
        <v>47.964987209390515</v>
      </c>
      <c r="ET57">
        <f t="shared" ca="1" si="214"/>
        <v>47.970122419756137</v>
      </c>
      <c r="EU57">
        <f t="shared" ca="1" si="215"/>
        <v>4.4272688791479591E-6</v>
      </c>
      <c r="EV57">
        <f t="shared" ca="1" si="216"/>
        <v>-1.0041130124741925E-3</v>
      </c>
      <c r="EW57">
        <f t="shared" ca="1" si="217"/>
        <v>48.021125821846518</v>
      </c>
      <c r="EX57">
        <f ca="1">(EU57*中間層!$C$3+EV57)*中間層!$C$3+EW57</f>
        <v>47.964987209390578</v>
      </c>
      <c r="EY57">
        <f t="shared" si="250"/>
        <v>2</v>
      </c>
      <c r="EZ57" s="3" t="s">
        <v>13</v>
      </c>
      <c r="FA57" s="2" t="s">
        <v>30</v>
      </c>
      <c r="FB57">
        <f ca="1">FB35</f>
        <v>0.1</v>
      </c>
      <c r="FC57" s="3" t="s">
        <v>13</v>
      </c>
      <c r="FD57">
        <v>2</v>
      </c>
      <c r="FE57" s="7">
        <v>0.04</v>
      </c>
      <c r="FF57">
        <v>47.980619548183398</v>
      </c>
      <c r="FG57">
        <v>47.96881293109174</v>
      </c>
      <c r="FH57">
        <v>47.974394616336689</v>
      </c>
      <c r="FI57">
        <v>47.970702838173615</v>
      </c>
      <c r="FJ57">
        <v>47.966305840955251</v>
      </c>
      <c r="FK57">
        <v>47.96827416953294</v>
      </c>
      <c r="FL57">
        <f t="shared" ca="1" si="218"/>
        <v>47.980619548183398</v>
      </c>
      <c r="FM57">
        <f t="shared" ca="1" si="219"/>
        <v>47.96881293109174</v>
      </c>
      <c r="FN57">
        <f t="shared" ca="1" si="220"/>
        <v>47.974394616336689</v>
      </c>
      <c r="FO57">
        <f t="shared" ca="1" si="221"/>
        <v>3.4776604673188558E-6</v>
      </c>
      <c r="FP57">
        <f t="shared" ca="1" si="222"/>
        <v>-7.5778141193133292E-4</v>
      </c>
      <c r="FQ57">
        <f t="shared" ca="1" si="223"/>
        <v>48.009814467611612</v>
      </c>
      <c r="FR57">
        <f ca="1">(FO57*中間層!$C$3+FP57)*中間層!$C$3+FQ57</f>
        <v>47.968812931091669</v>
      </c>
      <c r="FS57">
        <f t="shared" si="251"/>
        <v>2</v>
      </c>
      <c r="FT57" s="3" t="s">
        <v>13</v>
      </c>
      <c r="FU57" s="2" t="s">
        <v>30</v>
      </c>
      <c r="FV57">
        <f ca="1">FV35</f>
        <v>0.1</v>
      </c>
      <c r="FW57" s="3" t="s">
        <v>13</v>
      </c>
      <c r="FX57">
        <v>2</v>
      </c>
      <c r="FY57" s="7">
        <v>0.04</v>
      </c>
      <c r="FZ57">
        <v>47.971862602769519</v>
      </c>
      <c r="GA57">
        <v>47.967331974607255</v>
      </c>
      <c r="GB57">
        <v>47.97361196844632</v>
      </c>
      <c r="GC57">
        <v>47.970702838173615</v>
      </c>
      <c r="GD57">
        <v>47.966305840955251</v>
      </c>
      <c r="GE57">
        <v>47.96827416953294</v>
      </c>
      <c r="GF57">
        <f t="shared" ca="1" si="224"/>
        <v>47.971862602769519</v>
      </c>
      <c r="GG57">
        <f t="shared" ca="1" si="225"/>
        <v>47.967331974607255</v>
      </c>
      <c r="GH57">
        <f t="shared" ca="1" si="226"/>
        <v>47.97361196844632</v>
      </c>
      <c r="GI57">
        <f t="shared" ca="1" si="227"/>
        <v>2.1621244002635649E-6</v>
      </c>
      <c r="GJ57">
        <f t="shared" ca="1" si="228"/>
        <v>-4.1493122328517984E-4</v>
      </c>
      <c r="GK57">
        <f t="shared" ca="1" si="229"/>
        <v>47.98720385293305</v>
      </c>
      <c r="GL57">
        <f ca="1">(GI57*中間層!$C$3+GJ57)*中間層!$C$3+GK57</f>
        <v>47.96733197460717</v>
      </c>
      <c r="GM57">
        <f t="shared" si="252"/>
        <v>2</v>
      </c>
      <c r="GN57" s="3" t="s">
        <v>13</v>
      </c>
      <c r="GO57" s="2" t="s">
        <v>30</v>
      </c>
      <c r="GP57">
        <f ca="1">GP35</f>
        <v>0.1</v>
      </c>
      <c r="GQ57" s="3" t="s">
        <v>13</v>
      </c>
      <c r="GR57">
        <v>2</v>
      </c>
      <c r="GS57" s="7">
        <v>0.04</v>
      </c>
      <c r="GT57">
        <v>47.969006516949605</v>
      </c>
      <c r="GU57">
        <v>47.973976407939283</v>
      </c>
      <c r="GV57">
        <v>47.973538257638467</v>
      </c>
      <c r="GW57">
        <v>47.970702838173615</v>
      </c>
      <c r="GX57">
        <v>47.966305840955251</v>
      </c>
      <c r="GY57">
        <v>47.96827416953294</v>
      </c>
      <c r="GZ57">
        <f t="shared" ca="1" si="230"/>
        <v>47.969006516949605</v>
      </c>
      <c r="HA57">
        <f t="shared" ca="1" si="231"/>
        <v>47.973976407939283</v>
      </c>
      <c r="HB57">
        <f t="shared" ca="1" si="232"/>
        <v>47.973538257638467</v>
      </c>
      <c r="HC57">
        <f t="shared" ca="1" si="233"/>
        <v>-1.0816082580986404E-6</v>
      </c>
      <c r="HD57">
        <f t="shared" ca="1" si="234"/>
        <v>2.6163905850836502E-4</v>
      </c>
      <c r="HE57">
        <f t="shared" ca="1" si="235"/>
        <v>47.958628584669412</v>
      </c>
      <c r="HF57">
        <f ca="1">(HC57*中間層!$C$3+HD57)*中間層!$C$3+HE57</f>
        <v>47.973976407939261</v>
      </c>
      <c r="HG57">
        <f t="shared" si="253"/>
        <v>2</v>
      </c>
      <c r="HH57" s="3" t="s">
        <v>13</v>
      </c>
      <c r="HI57" s="2" t="s">
        <v>30</v>
      </c>
      <c r="HJ57">
        <f ca="1">HJ35</f>
        <v>0.1</v>
      </c>
      <c r="HK57" s="3" t="s">
        <v>13</v>
      </c>
      <c r="HL57">
        <v>2</v>
      </c>
      <c r="HM57" s="7">
        <v>0.04</v>
      </c>
      <c r="HN57">
        <v>47.971717175295076</v>
      </c>
      <c r="HO57">
        <v>47.975200559895896</v>
      </c>
      <c r="HP57">
        <v>47.973538257638467</v>
      </c>
      <c r="HQ57">
        <v>47.970702838173615</v>
      </c>
      <c r="HR57">
        <v>47.966305840955251</v>
      </c>
      <c r="HS57">
        <v>47.96827416953294</v>
      </c>
      <c r="HT57">
        <f t="shared" ca="1" si="236"/>
        <v>47.971717175295076</v>
      </c>
      <c r="HU57">
        <f t="shared" ca="1" si="237"/>
        <v>47.975200559895896</v>
      </c>
      <c r="HV57">
        <f t="shared" ca="1" si="238"/>
        <v>47.973538257638467</v>
      </c>
      <c r="HW57">
        <f t="shared" ca="1" si="239"/>
        <v>-1.0291373716481758E-6</v>
      </c>
      <c r="HX57">
        <f t="shared" ca="1" si="240"/>
        <v>2.2403829776386884E-4</v>
      </c>
      <c r="HY57">
        <f t="shared" ca="1" si="241"/>
        <v>47.963088103836057</v>
      </c>
      <c r="HZ57">
        <f ca="1">(HW57*中間層!$C$3+HX57)*中間層!$C$3+HY57</f>
        <v>47.97520055989596</v>
      </c>
      <c r="IA57">
        <f t="shared" si="254"/>
        <v>2</v>
      </c>
      <c r="IB57" s="3" t="s">
        <v>13</v>
      </c>
      <c r="IC57" s="2" t="s">
        <v>30</v>
      </c>
      <c r="ID57">
        <f ca="1">ID35</f>
        <v>0.1</v>
      </c>
      <c r="IE57" s="3" t="s">
        <v>13</v>
      </c>
    </row>
    <row r="58" spans="1:239" x14ac:dyDescent="0.25">
      <c r="A58">
        <f t="shared" si="242"/>
        <v>3</v>
      </c>
      <c r="B58" s="7">
        <v>0.05</v>
      </c>
      <c r="C58">
        <v>47.481367342818189</v>
      </c>
      <c r="D58">
        <v>47.483534513705557</v>
      </c>
      <c r="E58">
        <v>47.483886822674698</v>
      </c>
      <c r="F58">
        <v>47.464353760844276</v>
      </c>
      <c r="G58">
        <v>47.459343045364562</v>
      </c>
      <c r="H58">
        <v>47.456585665646884</v>
      </c>
      <c r="I58">
        <f t="shared" ca="1" si="170"/>
        <v>47.481367342818189</v>
      </c>
      <c r="J58">
        <f t="shared" ca="1" si="171"/>
        <v>47.483534513705557</v>
      </c>
      <c r="K58">
        <f t="shared" ca="1" si="172"/>
        <v>47.483886822674698</v>
      </c>
      <c r="L58">
        <f t="shared" ca="1" si="173"/>
        <v>-3.6297238364568331E-7</v>
      </c>
      <c r="M58">
        <f t="shared" ca="1" si="174"/>
        <v>9.778927529417558E-5</v>
      </c>
      <c r="N58">
        <f t="shared" ca="1" si="175"/>
        <v>47.477385310012579</v>
      </c>
      <c r="O58">
        <f ca="1">(L58*中間層!$C$3+M58)*中間層!$C$3+N58</f>
        <v>47.483534513705543</v>
      </c>
      <c r="P58">
        <f t="shared" si="243"/>
        <v>3</v>
      </c>
      <c r="Q58" s="3" t="s">
        <v>13</v>
      </c>
      <c r="R58" s="2" t="s">
        <v>31</v>
      </c>
      <c r="S58">
        <f ca="1">S36</f>
        <v>0.11</v>
      </c>
      <c r="T58" s="3" t="s">
        <v>13</v>
      </c>
      <c r="U58">
        <v>3</v>
      </c>
      <c r="V58" s="7">
        <v>0.05</v>
      </c>
      <c r="W58">
        <v>47.478094317612694</v>
      </c>
      <c r="X58">
        <v>47.484367878600935</v>
      </c>
      <c r="Y58">
        <v>47.467540656736318</v>
      </c>
      <c r="Z58">
        <v>47.459050550250112</v>
      </c>
      <c r="AA58">
        <v>47.459343045364562</v>
      </c>
      <c r="AB58">
        <v>47.453501009283634</v>
      </c>
      <c r="AC58">
        <f t="shared" ca="1" si="176"/>
        <v>47.478094317612694</v>
      </c>
      <c r="AD58">
        <f t="shared" ca="1" si="177"/>
        <v>47.484367878600935</v>
      </c>
      <c r="AE58">
        <f t="shared" ca="1" si="178"/>
        <v>47.467540656736318</v>
      </c>
      <c r="AF58">
        <f t="shared" ca="1" si="179"/>
        <v>-4.6201565705705437E-6</v>
      </c>
      <c r="AG58">
        <f t="shared" ca="1" si="180"/>
        <v>8.1849470535054535E-4</v>
      </c>
      <c r="AH58">
        <f t="shared" ca="1" si="181"/>
        <v>47.448719973771603</v>
      </c>
      <c r="AI58">
        <f ca="1">(AF58*中間層!$C$3+AG58)*中間層!$C$3+AH58</f>
        <v>47.484367878600949</v>
      </c>
      <c r="AJ58">
        <f t="shared" si="244"/>
        <v>3</v>
      </c>
      <c r="AK58" s="3" t="s">
        <v>13</v>
      </c>
      <c r="AL58" s="2" t="s">
        <v>31</v>
      </c>
      <c r="AM58">
        <f ca="1">AM36</f>
        <v>0.11</v>
      </c>
      <c r="AN58">
        <v>3</v>
      </c>
      <c r="AO58" s="7">
        <v>0.05</v>
      </c>
      <c r="AP58">
        <v>47.480464324042956</v>
      </c>
      <c r="AQ58">
        <v>47.469198320095593</v>
      </c>
      <c r="AR58">
        <v>47.460369462407009</v>
      </c>
      <c r="AS58">
        <v>47.456128364804215</v>
      </c>
      <c r="AT58">
        <v>47.453823126118742</v>
      </c>
      <c r="AU58">
        <v>47.448514980193401</v>
      </c>
      <c r="AV58">
        <f t="shared" ca="1" si="182"/>
        <v>47.480464324042956</v>
      </c>
      <c r="AW58">
        <f t="shared" ca="1" si="183"/>
        <v>47.469198320095593</v>
      </c>
      <c r="AX58">
        <f t="shared" ca="1" si="184"/>
        <v>47.460369462407009</v>
      </c>
      <c r="AY58">
        <f t="shared" ca="1" si="185"/>
        <v>4.8742925175611158E-7</v>
      </c>
      <c r="AZ58">
        <f t="shared" ca="1" si="186"/>
        <v>-2.9843446671058872E-4</v>
      </c>
      <c r="BA58">
        <f t="shared" ca="1" si="187"/>
        <v>47.494167474249124</v>
      </c>
      <c r="BB58">
        <f ca="1">(AY58*中間層!$C$3+AZ58)*中間層!$C$3+BA58</f>
        <v>47.469198320095629</v>
      </c>
      <c r="BC58">
        <f t="shared" si="245"/>
        <v>3</v>
      </c>
      <c r="BD58" s="3" t="s">
        <v>13</v>
      </c>
      <c r="BE58" s="2" t="s">
        <v>31</v>
      </c>
      <c r="BF58">
        <f ca="1">BF36</f>
        <v>0.11</v>
      </c>
      <c r="BG58" s="3" t="s">
        <v>13</v>
      </c>
      <c r="BH58">
        <v>3</v>
      </c>
      <c r="BI58" s="7">
        <v>0.05</v>
      </c>
      <c r="BJ58">
        <v>47.480723589913055</v>
      </c>
      <c r="BK58">
        <v>47.464219837756076</v>
      </c>
      <c r="BL58">
        <v>47.459512740107932</v>
      </c>
      <c r="BM58">
        <v>47.453111686056666</v>
      </c>
      <c r="BN58">
        <v>47.449330931279654</v>
      </c>
      <c r="BO58">
        <v>47.442610637236207</v>
      </c>
      <c r="BP58">
        <f t="shared" ca="1" si="188"/>
        <v>47.480723589913055</v>
      </c>
      <c r="BQ58">
        <f t="shared" ca="1" si="189"/>
        <v>47.464219837756076</v>
      </c>
      <c r="BR58">
        <f t="shared" ca="1" si="190"/>
        <v>47.459512740107932</v>
      </c>
      <c r="BS58">
        <f t="shared" ca="1" si="191"/>
        <v>2.3593309017669525E-6</v>
      </c>
      <c r="BT58">
        <f t="shared" ca="1" si="192"/>
        <v>-6.839746784046241E-4</v>
      </c>
      <c r="BU58">
        <f t="shared" ca="1" si="193"/>
        <v>47.50902399657884</v>
      </c>
      <c r="BV58">
        <f ca="1">(BS58*中間層!$C$3+BT58)*中間層!$C$3+BU58</f>
        <v>47.464219837756048</v>
      </c>
      <c r="BW58">
        <f t="shared" si="246"/>
        <v>3</v>
      </c>
      <c r="BX58" s="3" t="s">
        <v>13</v>
      </c>
      <c r="BY58" s="2" t="s">
        <v>31</v>
      </c>
      <c r="BZ58">
        <f ca="1">BZ36</f>
        <v>0.11</v>
      </c>
      <c r="CA58" s="3" t="s">
        <v>13</v>
      </c>
      <c r="CB58">
        <v>3</v>
      </c>
      <c r="CC58" s="7">
        <v>0.05</v>
      </c>
      <c r="CD58">
        <v>47.481324046688471</v>
      </c>
      <c r="CE58">
        <v>47.461944344406646</v>
      </c>
      <c r="CF58">
        <v>47.456334676817221</v>
      </c>
      <c r="CG58">
        <v>47.45169921598508</v>
      </c>
      <c r="CH58">
        <v>47.455952866394519</v>
      </c>
      <c r="CI58">
        <v>47.450924869996335</v>
      </c>
      <c r="CJ58">
        <f t="shared" ca="1" si="194"/>
        <v>47.481324046688471</v>
      </c>
      <c r="CK58">
        <f t="shared" ca="1" si="195"/>
        <v>47.461944344406646</v>
      </c>
      <c r="CL58">
        <f t="shared" ca="1" si="196"/>
        <v>47.456334676817221</v>
      </c>
      <c r="CM58">
        <f t="shared" ca="1" si="197"/>
        <v>2.754006938479506E-6</v>
      </c>
      <c r="CN58">
        <f t="shared" ca="1" si="198"/>
        <v>-8.0069508640846722E-4</v>
      </c>
      <c r="CO58">
        <f t="shared" ca="1" si="199"/>
        <v>47.514473783662645</v>
      </c>
      <c r="CP58">
        <f ca="1">(CM58*中間層!$C$3+CN58)*中間層!$C$3+CO58</f>
        <v>47.461944344406596</v>
      </c>
      <c r="CQ58">
        <f t="shared" si="247"/>
        <v>3</v>
      </c>
      <c r="CR58" s="3" t="s">
        <v>13</v>
      </c>
      <c r="CS58" s="2" t="s">
        <v>31</v>
      </c>
      <c r="CT58">
        <f ca="1">CT36</f>
        <v>0.11</v>
      </c>
      <c r="CU58" s="3" t="s">
        <v>13</v>
      </c>
      <c r="CV58">
        <v>3</v>
      </c>
      <c r="CW58" s="7">
        <v>0.05</v>
      </c>
      <c r="CX58">
        <v>47.465591145083394</v>
      </c>
      <c r="CY58">
        <v>47.460446254861239</v>
      </c>
      <c r="CZ58">
        <v>47.454269016732646</v>
      </c>
      <c r="DA58">
        <v>47.461552472854613</v>
      </c>
      <c r="DB58">
        <v>47.450956774168347</v>
      </c>
      <c r="DC58">
        <v>47.450547327243797</v>
      </c>
      <c r="DD58">
        <f t="shared" ca="1" si="200"/>
        <v>47.465591145083394</v>
      </c>
      <c r="DE58">
        <f t="shared" ca="1" si="201"/>
        <v>47.460446254861239</v>
      </c>
      <c r="DF58">
        <f t="shared" ca="1" si="202"/>
        <v>47.454269016732646</v>
      </c>
      <c r="DG58">
        <f t="shared" ca="1" si="203"/>
        <v>-2.064695812878199E-7</v>
      </c>
      <c r="DH58">
        <f t="shared" ca="1" si="204"/>
        <v>-7.1927367249955413E-5</v>
      </c>
      <c r="DI58">
        <f t="shared" ca="1" si="205"/>
        <v>47.469703687399118</v>
      </c>
      <c r="DJ58">
        <f ca="1">(DG58*中間層!$C$3+DH58)*中間層!$C$3+DI58</f>
        <v>47.460446254861246</v>
      </c>
      <c r="DK58">
        <f t="shared" si="248"/>
        <v>3</v>
      </c>
      <c r="DL58" s="3" t="s">
        <v>13</v>
      </c>
      <c r="DM58" s="2" t="s">
        <v>31</v>
      </c>
      <c r="DN58">
        <f ca="1">DN36</f>
        <v>0.11</v>
      </c>
      <c r="DO58" s="3" t="s">
        <v>13</v>
      </c>
      <c r="DP58">
        <v>3</v>
      </c>
      <c r="DQ58" s="7">
        <v>0.05</v>
      </c>
      <c r="DR58">
        <v>47.465362504538767</v>
      </c>
      <c r="DS58">
        <v>47.458816992360376</v>
      </c>
      <c r="DT58">
        <v>47.453155904867337</v>
      </c>
      <c r="DU58">
        <v>47.451499306887264</v>
      </c>
      <c r="DV58">
        <v>47.461670868601544</v>
      </c>
      <c r="DW58">
        <v>47.454620035509819</v>
      </c>
      <c r="DX58">
        <f t="shared" ca="1" si="206"/>
        <v>47.465362504538767</v>
      </c>
      <c r="DY58">
        <f t="shared" ca="1" si="207"/>
        <v>47.458816992360376</v>
      </c>
      <c r="DZ58">
        <f t="shared" ca="1" si="208"/>
        <v>47.453155904867337</v>
      </c>
      <c r="EA58">
        <f t="shared" ca="1" si="209"/>
        <v>1.7688493706918962E-7</v>
      </c>
      <c r="EB58">
        <f t="shared" ca="1" si="210"/>
        <v>-1.5744298412840864E-4</v>
      </c>
      <c r="EC58">
        <f t="shared" ca="1" si="211"/>
        <v>47.472792441402582</v>
      </c>
      <c r="ED58">
        <f ca="1">(EA58*中間層!$C$3+EB58)*中間層!$C$3+EC58</f>
        <v>47.458816992360433</v>
      </c>
      <c r="EE58">
        <f t="shared" si="249"/>
        <v>3</v>
      </c>
      <c r="EF58" s="3" t="s">
        <v>13</v>
      </c>
      <c r="EG58" s="2" t="s">
        <v>31</v>
      </c>
      <c r="EH58">
        <f ca="1">EH36</f>
        <v>0.11</v>
      </c>
      <c r="EI58" s="3" t="s">
        <v>13</v>
      </c>
      <c r="EJ58">
        <v>3</v>
      </c>
      <c r="EK58" s="7">
        <v>0.05</v>
      </c>
      <c r="EL58">
        <v>47.464048656085779</v>
      </c>
      <c r="EM58">
        <v>47.456440315215701</v>
      </c>
      <c r="EN58">
        <v>47.464339584470459</v>
      </c>
      <c r="EO58">
        <v>47.452373175440876</v>
      </c>
      <c r="EP58">
        <v>47.453245363262539</v>
      </c>
      <c r="EQ58">
        <v>47.460201357938601</v>
      </c>
      <c r="ER58">
        <f t="shared" ca="1" si="212"/>
        <v>47.464048656085779</v>
      </c>
      <c r="ES58">
        <f t="shared" ca="1" si="213"/>
        <v>47.456440315215701</v>
      </c>
      <c r="ET58">
        <f t="shared" ca="1" si="214"/>
        <v>47.464339584470459</v>
      </c>
      <c r="EU58">
        <f t="shared" ca="1" si="215"/>
        <v>3.1015220249664707E-6</v>
      </c>
      <c r="EV58">
        <f t="shared" ca="1" si="216"/>
        <v>-6.1739512114662883E-4</v>
      </c>
      <c r="EW58">
        <f t="shared" ca="1" si="217"/>
        <v>47.487164607080636</v>
      </c>
      <c r="EX58">
        <f ca="1">(EU58*中間層!$C$3+EV58)*中間層!$C$3+EW58</f>
        <v>47.456440315215637</v>
      </c>
      <c r="EY58">
        <f t="shared" si="250"/>
        <v>3</v>
      </c>
      <c r="EZ58" s="3" t="s">
        <v>13</v>
      </c>
      <c r="FA58" s="2" t="s">
        <v>31</v>
      </c>
      <c r="FB58">
        <f ca="1">FB36</f>
        <v>0.11</v>
      </c>
      <c r="FC58" s="3" t="s">
        <v>13</v>
      </c>
      <c r="FD58">
        <v>3</v>
      </c>
      <c r="FE58" s="7">
        <v>0.05</v>
      </c>
      <c r="FF58">
        <v>47.463059347889278</v>
      </c>
      <c r="FG58">
        <v>47.456264435720136</v>
      </c>
      <c r="FH58">
        <v>47.453431576558522</v>
      </c>
      <c r="FI58">
        <v>47.464330442300394</v>
      </c>
      <c r="FJ58">
        <v>47.458383260913152</v>
      </c>
      <c r="FK58">
        <v>47.460201357938601</v>
      </c>
      <c r="FL58">
        <f t="shared" ca="1" si="218"/>
        <v>47.463059347889278</v>
      </c>
      <c r="FM58">
        <f t="shared" ca="1" si="219"/>
        <v>47.456264435720136</v>
      </c>
      <c r="FN58">
        <f t="shared" ca="1" si="220"/>
        <v>47.453431576558522</v>
      </c>
      <c r="FO58">
        <f t="shared" ca="1" si="221"/>
        <v>7.9241060150343398E-7</v>
      </c>
      <c r="FP58">
        <f t="shared" ca="1" si="222"/>
        <v>-2.5475983360863098E-4</v>
      </c>
      <c r="FQ58">
        <f t="shared" ca="1" si="223"/>
        <v>47.473816313065917</v>
      </c>
      <c r="FR58">
        <f ca="1">(FO58*中間層!$C$3+FP58)*中間層!$C$3+FQ58</f>
        <v>47.456264435720087</v>
      </c>
      <c r="FS58">
        <f t="shared" si="251"/>
        <v>3</v>
      </c>
      <c r="FT58" s="3" t="s">
        <v>13</v>
      </c>
      <c r="FU58" s="2" t="s">
        <v>31</v>
      </c>
      <c r="FV58">
        <f ca="1">FV36</f>
        <v>0.11</v>
      </c>
      <c r="FW58" s="3" t="s">
        <v>13</v>
      </c>
      <c r="FX58">
        <v>3</v>
      </c>
      <c r="FY58" s="7">
        <v>0.05</v>
      </c>
      <c r="FZ58">
        <v>47.463720335628494</v>
      </c>
      <c r="GA58">
        <v>47.455229116626811</v>
      </c>
      <c r="GB58">
        <v>47.453662354340644</v>
      </c>
      <c r="GC58">
        <v>47.464330442300394</v>
      </c>
      <c r="GD58">
        <v>47.458383260913152</v>
      </c>
      <c r="GE58">
        <v>47.460201357938601</v>
      </c>
      <c r="GF58">
        <f t="shared" ca="1" si="224"/>
        <v>47.463720335628494</v>
      </c>
      <c r="GG58">
        <f t="shared" ca="1" si="225"/>
        <v>47.455229116626811</v>
      </c>
      <c r="GH58">
        <f t="shared" ca="1" si="226"/>
        <v>47.453662354340644</v>
      </c>
      <c r="GI58">
        <f t="shared" ca="1" si="227"/>
        <v>1.384891343101117E-6</v>
      </c>
      <c r="GJ58">
        <f t="shared" ca="1" si="228"/>
        <v>-3.7755808149917411E-4</v>
      </c>
      <c r="GK58">
        <f t="shared" ca="1" si="229"/>
        <v>47.479136011345652</v>
      </c>
      <c r="GL58">
        <f ca="1">(GI58*中間層!$C$3+GJ58)*中間層!$C$3+GK58</f>
        <v>47.455229116626747</v>
      </c>
      <c r="GM58">
        <f t="shared" si="252"/>
        <v>3</v>
      </c>
      <c r="GN58" s="3" t="s">
        <v>13</v>
      </c>
      <c r="GO58" s="2" t="s">
        <v>31</v>
      </c>
      <c r="GP58">
        <f ca="1">GP36</f>
        <v>0.11</v>
      </c>
      <c r="GQ58" s="3" t="s">
        <v>13</v>
      </c>
      <c r="GR58">
        <v>3</v>
      </c>
      <c r="GS58" s="7">
        <v>0.05</v>
      </c>
      <c r="GT58">
        <v>47.461780702065155</v>
      </c>
      <c r="GU58">
        <v>47.456760328729544</v>
      </c>
      <c r="GV58">
        <v>47.470205276388278</v>
      </c>
      <c r="GW58">
        <v>47.464330442300394</v>
      </c>
      <c r="GX58">
        <v>47.458383260913152</v>
      </c>
      <c r="GY58">
        <v>47.460201357938601</v>
      </c>
      <c r="GZ58">
        <f t="shared" ca="1" si="230"/>
        <v>47.461780702065155</v>
      </c>
      <c r="HA58">
        <f t="shared" ca="1" si="231"/>
        <v>47.456760328729544</v>
      </c>
      <c r="HB58">
        <f t="shared" ca="1" si="232"/>
        <v>47.470205276388278</v>
      </c>
      <c r="HC58">
        <f t="shared" ca="1" si="233"/>
        <v>3.6930641988692512E-6</v>
      </c>
      <c r="HD58">
        <f t="shared" ca="1" si="234"/>
        <v>-6.5436709654257189E-4</v>
      </c>
      <c r="HE58">
        <f t="shared" ca="1" si="235"/>
        <v>47.485266396395119</v>
      </c>
      <c r="HF58">
        <f ca="1">(HC58*中間層!$C$3+HD58)*中間層!$C$3+HE58</f>
        <v>47.456760328729551</v>
      </c>
      <c r="HG58">
        <f t="shared" si="253"/>
        <v>3</v>
      </c>
      <c r="HH58" s="3" t="s">
        <v>13</v>
      </c>
      <c r="HI58" s="2" t="s">
        <v>31</v>
      </c>
      <c r="HJ58">
        <f ca="1">HJ36</f>
        <v>0.11</v>
      </c>
      <c r="HK58" s="3" t="s">
        <v>13</v>
      </c>
      <c r="HL58">
        <v>3</v>
      </c>
      <c r="HM58" s="7">
        <v>0.05</v>
      </c>
      <c r="HN58">
        <v>47.46198499233077</v>
      </c>
      <c r="HO58">
        <v>47.457547826274208</v>
      </c>
      <c r="HP58">
        <v>47.470205276388278</v>
      </c>
      <c r="HQ58">
        <v>47.464330442300394</v>
      </c>
      <c r="HR58">
        <v>47.458383260913152</v>
      </c>
      <c r="HS58">
        <v>47.460201357938601</v>
      </c>
      <c r="HT58">
        <f t="shared" ca="1" si="236"/>
        <v>47.46198499233077</v>
      </c>
      <c r="HU58">
        <f t="shared" ca="1" si="237"/>
        <v>47.457547826274208</v>
      </c>
      <c r="HV58">
        <f t="shared" ca="1" si="238"/>
        <v>47.470205276388278</v>
      </c>
      <c r="HW58">
        <f t="shared" ca="1" si="239"/>
        <v>3.4189232341286696E-6</v>
      </c>
      <c r="HX58">
        <f t="shared" ca="1" si="240"/>
        <v>-6.0158180625016658E-4</v>
      </c>
      <c r="HY58">
        <f t="shared" ca="1" si="241"/>
        <v>47.483516774558041</v>
      </c>
      <c r="HZ58">
        <f ca="1">(HW58*中間層!$C$3+HX58)*中間層!$C$3+HY58</f>
        <v>47.457547826274308</v>
      </c>
      <c r="IA58">
        <f t="shared" si="254"/>
        <v>3</v>
      </c>
      <c r="IB58" s="3" t="s">
        <v>13</v>
      </c>
      <c r="IC58" s="2" t="s">
        <v>31</v>
      </c>
      <c r="ID58">
        <f ca="1">ID36</f>
        <v>0.11</v>
      </c>
      <c r="IE58" s="3" t="s">
        <v>13</v>
      </c>
    </row>
    <row r="59" spans="1:239" x14ac:dyDescent="0.25">
      <c r="A59">
        <f t="shared" si="242"/>
        <v>4</v>
      </c>
      <c r="B59" s="7">
        <v>0.06</v>
      </c>
      <c r="C59">
        <v>46.962638222060399</v>
      </c>
      <c r="D59">
        <v>46.961468353581694</v>
      </c>
      <c r="E59">
        <v>46.961547138137078</v>
      </c>
      <c r="F59">
        <v>46.95297938915791</v>
      </c>
      <c r="G59">
        <v>46.946543454907321</v>
      </c>
      <c r="H59">
        <v>46.942290987655568</v>
      </c>
      <c r="I59">
        <f t="shared" ca="1" si="170"/>
        <v>46.962638222060399</v>
      </c>
      <c r="J59">
        <f t="shared" ca="1" si="171"/>
        <v>46.961468353581694</v>
      </c>
      <c r="K59">
        <f t="shared" ca="1" si="172"/>
        <v>46.961547138137078</v>
      </c>
      <c r="L59">
        <f t="shared" ca="1" si="173"/>
        <v>2.4973060681622882E-7</v>
      </c>
      <c r="M59">
        <f t="shared" ca="1" si="174"/>
        <v>-6.085696059678014E-5</v>
      </c>
      <c r="N59">
        <f t="shared" ca="1" si="175"/>
        <v>46.965056743573129</v>
      </c>
      <c r="O59">
        <f ca="1">(L59*中間層!$C$3+M59)*中間層!$C$3+N59</f>
        <v>46.961468353581616</v>
      </c>
      <c r="P59">
        <f t="shared" si="243"/>
        <v>4</v>
      </c>
      <c r="Q59" s="3" t="s">
        <v>13</v>
      </c>
      <c r="R59" s="2" t="s">
        <v>32</v>
      </c>
      <c r="S59">
        <f ca="1">OFFSET(O55,$S$11-1,0)</f>
        <v>45.422252157351771</v>
      </c>
      <c r="T59" s="3" t="s">
        <v>13</v>
      </c>
      <c r="U59">
        <v>4</v>
      </c>
      <c r="V59" s="7">
        <v>0.06</v>
      </c>
      <c r="W59">
        <v>46.96023386353334</v>
      </c>
      <c r="X59">
        <v>46.961787413634632</v>
      </c>
      <c r="Y59">
        <v>46.956003307958539</v>
      </c>
      <c r="Z59">
        <v>46.946404984188916</v>
      </c>
      <c r="AA59">
        <v>46.946543454907321</v>
      </c>
      <c r="AB59">
        <v>46.936915915866159</v>
      </c>
      <c r="AC59">
        <f t="shared" ca="1" si="176"/>
        <v>46.96023386353334</v>
      </c>
      <c r="AD59">
        <f t="shared" ca="1" si="177"/>
        <v>46.961787413634632</v>
      </c>
      <c r="AE59">
        <f t="shared" ca="1" si="178"/>
        <v>46.956003307958539</v>
      </c>
      <c r="AF59">
        <f t="shared" ca="1" si="179"/>
        <v>-1.4675311554765358E-6</v>
      </c>
      <c r="AG59">
        <f t="shared" ca="1" si="180"/>
        <v>2.5120067534736281E-4</v>
      </c>
      <c r="AH59">
        <f t="shared" ca="1" si="181"/>
        <v>46.951342657654706</v>
      </c>
      <c r="AI59">
        <f ca="1">(AF59*中間層!$C$3+AG59)*中間層!$C$3+AH59</f>
        <v>46.961787413634674</v>
      </c>
      <c r="AJ59">
        <f t="shared" si="244"/>
        <v>4</v>
      </c>
      <c r="AK59" s="3" t="s">
        <v>13</v>
      </c>
      <c r="AL59" s="2" t="s">
        <v>32</v>
      </c>
      <c r="AM59">
        <f ca="1">OFFSET(AI55,$AM$11-1,0)</f>
        <v>45.418845596029819</v>
      </c>
      <c r="AN59">
        <v>4</v>
      </c>
      <c r="AO59" s="7">
        <v>0.06</v>
      </c>
      <c r="AP59">
        <v>46.959290841984014</v>
      </c>
      <c r="AQ59">
        <v>46.957689314795296</v>
      </c>
      <c r="AR59">
        <v>46.947920233106188</v>
      </c>
      <c r="AS59">
        <v>46.941484797011213</v>
      </c>
      <c r="AT59">
        <v>46.936947818230458</v>
      </c>
      <c r="AU59">
        <v>46.933620156492658</v>
      </c>
      <c r="AV59">
        <f t="shared" ca="1" si="182"/>
        <v>46.959290841984014</v>
      </c>
      <c r="AW59">
        <f t="shared" ca="1" si="183"/>
        <v>46.957689314795296</v>
      </c>
      <c r="AX59">
        <f t="shared" ca="1" si="184"/>
        <v>46.947920233106188</v>
      </c>
      <c r="AY59">
        <f t="shared" ca="1" si="185"/>
        <v>-1.6335109000792726E-6</v>
      </c>
      <c r="AZ59">
        <f t="shared" ca="1" si="186"/>
        <v>2.129960912373008E-4</v>
      </c>
      <c r="BA59">
        <f t="shared" ca="1" si="187"/>
        <v>46.952724814672322</v>
      </c>
      <c r="BB59">
        <f ca="1">(AY59*中間層!$C$3+AZ59)*中間層!$C$3+BA59</f>
        <v>46.95768931479526</v>
      </c>
      <c r="BC59">
        <f t="shared" si="245"/>
        <v>4</v>
      </c>
      <c r="BD59" s="3" t="s">
        <v>13</v>
      </c>
      <c r="BE59" s="2" t="s">
        <v>32</v>
      </c>
      <c r="BF59">
        <f ca="1">OFFSET(BB55,$BF$11-1,0)</f>
        <v>45.414214875063259</v>
      </c>
      <c r="BG59" s="3" t="s">
        <v>13</v>
      </c>
      <c r="BH59">
        <v>4</v>
      </c>
      <c r="BI59" s="7">
        <v>0.06</v>
      </c>
      <c r="BJ59">
        <v>46.958741863731341</v>
      </c>
      <c r="BK59">
        <v>46.953601457105485</v>
      </c>
      <c r="BL59">
        <v>46.946205988830684</v>
      </c>
      <c r="BM59">
        <v>46.937340598588463</v>
      </c>
      <c r="BN59">
        <v>46.935295510814605</v>
      </c>
      <c r="BO59">
        <v>46.922008814334006</v>
      </c>
      <c r="BP59">
        <f t="shared" ca="1" si="188"/>
        <v>46.958741863731341</v>
      </c>
      <c r="BQ59">
        <f t="shared" ca="1" si="189"/>
        <v>46.953601457105485</v>
      </c>
      <c r="BR59">
        <f t="shared" ca="1" si="190"/>
        <v>46.946205988830684</v>
      </c>
      <c r="BS59">
        <f t="shared" ca="1" si="191"/>
        <v>-4.5101232979141061E-7</v>
      </c>
      <c r="BT59">
        <f t="shared" ca="1" si="192"/>
        <v>-3.5156283048749512E-5</v>
      </c>
      <c r="BU59">
        <f t="shared" ca="1" si="193"/>
        <v>46.961627208708258</v>
      </c>
      <c r="BV59">
        <f ca="1">(BS59*中間層!$C$3+BT59)*中間層!$C$3+BU59</f>
        <v>46.953601457105471</v>
      </c>
      <c r="BW59">
        <f t="shared" si="246"/>
        <v>4</v>
      </c>
      <c r="BX59" s="3" t="s">
        <v>13</v>
      </c>
      <c r="BY59" s="2" t="s">
        <v>32</v>
      </c>
      <c r="BZ59">
        <f ca="1">OFFSET(BV55,$BZ$11-1,0)</f>
        <v>45.41031303590465</v>
      </c>
      <c r="CA59" s="3" t="s">
        <v>13</v>
      </c>
      <c r="CB59">
        <v>4</v>
      </c>
      <c r="CC59" s="7">
        <v>0.06</v>
      </c>
      <c r="CD59">
        <v>46.957999232134362</v>
      </c>
      <c r="CE59">
        <v>46.950267498482368</v>
      </c>
      <c r="CF59">
        <v>46.942059981387658</v>
      </c>
      <c r="CG59">
        <v>46.93888575678465</v>
      </c>
      <c r="CH59">
        <v>46.938997883877263</v>
      </c>
      <c r="CI59">
        <v>46.929566915862658</v>
      </c>
      <c r="CJ59">
        <f t="shared" ca="1" si="194"/>
        <v>46.957999232134362</v>
      </c>
      <c r="CK59">
        <f t="shared" ca="1" si="195"/>
        <v>46.950267498482368</v>
      </c>
      <c r="CL59">
        <f t="shared" ca="1" si="196"/>
        <v>46.942059981387658</v>
      </c>
      <c r="CM59">
        <f t="shared" ca="1" si="197"/>
        <v>-9.5156688545102947E-8</v>
      </c>
      <c r="CN59">
        <f t="shared" ca="1" si="198"/>
        <v>-1.4036116975837842E-4</v>
      </c>
      <c r="CO59">
        <f t="shared" ca="1" si="199"/>
        <v>46.965255182343604</v>
      </c>
      <c r="CP59">
        <f ca="1">(CM59*中間層!$C$3+CN59)*中間層!$C$3+CO59</f>
        <v>46.950267498482319</v>
      </c>
      <c r="CQ59">
        <f t="shared" si="247"/>
        <v>4</v>
      </c>
      <c r="CR59" s="3" t="s">
        <v>13</v>
      </c>
      <c r="CS59" s="2" t="s">
        <v>32</v>
      </c>
      <c r="CT59">
        <f ca="1">OFFSET(CP55,$CT$11-1,0)</f>
        <v>45.405028850531984</v>
      </c>
      <c r="CU59" s="3" t="s">
        <v>13</v>
      </c>
      <c r="CV59">
        <v>4</v>
      </c>
      <c r="CW59" s="7">
        <v>0.06</v>
      </c>
      <c r="CX59">
        <v>46.956353218623931</v>
      </c>
      <c r="CY59">
        <v>46.947937737859448</v>
      </c>
      <c r="CZ59">
        <v>46.938571960347275</v>
      </c>
      <c r="DA59">
        <v>46.943968195756192</v>
      </c>
      <c r="DB59">
        <v>46.930191021859784</v>
      </c>
      <c r="DC59">
        <v>46.936344744428851</v>
      </c>
      <c r="DD59">
        <f t="shared" ca="1" si="200"/>
        <v>46.956353218623931</v>
      </c>
      <c r="DE59">
        <f t="shared" ca="1" si="201"/>
        <v>46.947937737859448</v>
      </c>
      <c r="DF59">
        <f t="shared" ca="1" si="202"/>
        <v>46.938571960347275</v>
      </c>
      <c r="DG59">
        <f t="shared" ca="1" si="203"/>
        <v>-1.9005934953747784E-7</v>
      </c>
      <c r="DH59">
        <f t="shared" ca="1" si="204"/>
        <v>-1.3980071285899954E-4</v>
      </c>
      <c r="DI59">
        <f t="shared" ca="1" si="205"/>
        <v>46.96381840264079</v>
      </c>
      <c r="DJ59">
        <f ca="1">(DG59*中間層!$C$3+DH59)*中間層!$C$3+DI59</f>
        <v>46.947937737859512</v>
      </c>
      <c r="DK59">
        <f t="shared" si="248"/>
        <v>4</v>
      </c>
      <c r="DL59" s="3" t="s">
        <v>13</v>
      </c>
      <c r="DM59" s="2" t="s">
        <v>32</v>
      </c>
      <c r="DN59">
        <f ca="1">OFFSET(DJ55,$DN$11-1,0)</f>
        <v>45.397983836711838</v>
      </c>
      <c r="DO59" s="3" t="s">
        <v>13</v>
      </c>
      <c r="DP59">
        <v>4</v>
      </c>
      <c r="DQ59" s="7">
        <v>0.06</v>
      </c>
      <c r="DR59">
        <v>46.955303721839272</v>
      </c>
      <c r="DS59">
        <v>46.945714681766887</v>
      </c>
      <c r="DT59">
        <v>46.940231995110274</v>
      </c>
      <c r="DU59">
        <v>46.931152729329398</v>
      </c>
      <c r="DV59">
        <v>46.944484212726358</v>
      </c>
      <c r="DW59">
        <v>46.939619869771278</v>
      </c>
      <c r="DX59">
        <f t="shared" ca="1" si="206"/>
        <v>46.955303721839272</v>
      </c>
      <c r="DY59">
        <f t="shared" ca="1" si="207"/>
        <v>46.945714681766887</v>
      </c>
      <c r="DZ59">
        <f t="shared" ca="1" si="208"/>
        <v>46.940231995110274</v>
      </c>
      <c r="EA59">
        <f t="shared" ca="1" si="209"/>
        <v>8.2127068315458016E-7</v>
      </c>
      <c r="EB59">
        <f t="shared" ca="1" si="210"/>
        <v>-3.1497140392083622E-4</v>
      </c>
      <c r="EC59">
        <f t="shared" ca="1" si="211"/>
        <v>46.968999115327449</v>
      </c>
      <c r="ED59">
        <f ca="1">(EA59*中間層!$C$3+EB59)*中間層!$C$3+EC59</f>
        <v>46.945714681766908</v>
      </c>
      <c r="EE59">
        <f t="shared" si="249"/>
        <v>4</v>
      </c>
      <c r="EF59" s="3" t="s">
        <v>13</v>
      </c>
      <c r="EG59" s="2" t="s">
        <v>32</v>
      </c>
      <c r="EH59">
        <f ca="1">OFFSET(ED55,$EH$11-1,0)</f>
        <v>45.392770632889473</v>
      </c>
      <c r="EI59" s="3" t="s">
        <v>13</v>
      </c>
      <c r="EJ59">
        <v>4</v>
      </c>
      <c r="EK59" s="7">
        <v>0.06</v>
      </c>
      <c r="EL59">
        <v>46.953754102699676</v>
      </c>
      <c r="EM59">
        <v>46.942740615664569</v>
      </c>
      <c r="EN59">
        <v>46.947576695995338</v>
      </c>
      <c r="EO59">
        <v>46.932169187910688</v>
      </c>
      <c r="EP59">
        <v>46.940790148791336</v>
      </c>
      <c r="EQ59">
        <v>46.947589010196779</v>
      </c>
      <c r="ER59">
        <f t="shared" ca="1" si="212"/>
        <v>46.953754102699676</v>
      </c>
      <c r="ES59">
        <f t="shared" ca="1" si="213"/>
        <v>46.942740615664569</v>
      </c>
      <c r="ET59">
        <f t="shared" ca="1" si="214"/>
        <v>46.947576695995338</v>
      </c>
      <c r="EU59">
        <f t="shared" ca="1" si="215"/>
        <v>3.1699134731752566E-6</v>
      </c>
      <c r="EV59">
        <f t="shared" ca="1" si="216"/>
        <v>-6.9575676167843881E-4</v>
      </c>
      <c r="EW59">
        <f t="shared" ca="1" si="217"/>
        <v>46.980617157100674</v>
      </c>
      <c r="EX59">
        <f ca="1">(EU59*中間層!$C$3+EV59)*中間層!$C$3+EW59</f>
        <v>46.942740615664583</v>
      </c>
      <c r="EY59">
        <f t="shared" si="250"/>
        <v>4</v>
      </c>
      <c r="EZ59" s="3" t="s">
        <v>13</v>
      </c>
      <c r="FA59" s="2" t="s">
        <v>32</v>
      </c>
      <c r="FB59">
        <f ca="1">OFFSET(EX55,$FB$11-1,0)</f>
        <v>45.393539434596718</v>
      </c>
      <c r="FC59" s="3" t="s">
        <v>13</v>
      </c>
      <c r="FD59">
        <v>4</v>
      </c>
      <c r="FE59" s="7">
        <v>0.06</v>
      </c>
      <c r="FF59">
        <v>46.952192377098605</v>
      </c>
      <c r="FG59">
        <v>46.941529722399338</v>
      </c>
      <c r="FH59">
        <v>46.934040620272654</v>
      </c>
      <c r="FI59">
        <v>46.947863540132914</v>
      </c>
      <c r="FJ59">
        <v>46.945328614205586</v>
      </c>
      <c r="FK59">
        <v>46.947589010196779</v>
      </c>
      <c r="FL59">
        <f t="shared" ca="1" si="218"/>
        <v>46.952192377098605</v>
      </c>
      <c r="FM59">
        <f t="shared" ca="1" si="219"/>
        <v>46.941529722399338</v>
      </c>
      <c r="FN59">
        <f t="shared" ca="1" si="220"/>
        <v>46.934040620272654</v>
      </c>
      <c r="FO59">
        <f t="shared" ca="1" si="221"/>
        <v>6.3471051451779204E-7</v>
      </c>
      <c r="FP59">
        <f t="shared" ca="1" si="222"/>
        <v>-3.0845967116285069E-4</v>
      </c>
      <c r="FQ59">
        <f t="shared" ca="1" si="223"/>
        <v>46.966028584370463</v>
      </c>
      <c r="FR59">
        <f ca="1">(FO59*中間層!$C$3+FP59)*中間層!$C$3+FQ59</f>
        <v>46.941529722399359</v>
      </c>
      <c r="FS59">
        <f t="shared" si="251"/>
        <v>4</v>
      </c>
      <c r="FT59" s="3" t="s">
        <v>13</v>
      </c>
      <c r="FU59" s="2" t="s">
        <v>32</v>
      </c>
      <c r="FV59">
        <f ca="1">OFFSET(FR55,$FV$11-1,0)</f>
        <v>45.387180980199517</v>
      </c>
      <c r="FW59" s="3" t="s">
        <v>13</v>
      </c>
      <c r="FX59">
        <v>4</v>
      </c>
      <c r="FY59" s="7">
        <v>0.06</v>
      </c>
      <c r="FZ59">
        <v>46.952253524401819</v>
      </c>
      <c r="GA59">
        <v>46.942524754103232</v>
      </c>
      <c r="GB59">
        <v>46.934654828930924</v>
      </c>
      <c r="GC59">
        <v>46.947863540132914</v>
      </c>
      <c r="GD59">
        <v>46.945328614205586</v>
      </c>
      <c r="GE59">
        <v>46.947589010196779</v>
      </c>
      <c r="GF59">
        <f t="shared" ca="1" si="224"/>
        <v>46.952253524401819</v>
      </c>
      <c r="GG59">
        <f t="shared" ca="1" si="225"/>
        <v>46.942524754103232</v>
      </c>
      <c r="GH59">
        <f t="shared" ca="1" si="226"/>
        <v>46.934654828930924</v>
      </c>
      <c r="GI59">
        <f t="shared" ca="1" si="227"/>
        <v>3.7176902525607146E-7</v>
      </c>
      <c r="GJ59">
        <f t="shared" ca="1" si="228"/>
        <v>-2.5034075976009261E-4</v>
      </c>
      <c r="GK59">
        <f t="shared" ca="1" si="229"/>
        <v>46.963841139826712</v>
      </c>
      <c r="GL59">
        <f ca="1">(GI59*中間層!$C$3+GJ59)*中間層!$C$3+GK59</f>
        <v>46.94252475410326</v>
      </c>
      <c r="GM59">
        <f t="shared" si="252"/>
        <v>4</v>
      </c>
      <c r="GN59" s="3" t="s">
        <v>13</v>
      </c>
      <c r="GO59" s="2" t="s">
        <v>32</v>
      </c>
      <c r="GP59">
        <f ca="1">OFFSET(GL55,$GP$11-1,0)</f>
        <v>45.386112424895245</v>
      </c>
      <c r="GQ59" s="3" t="s">
        <v>13</v>
      </c>
      <c r="GR59">
        <v>4</v>
      </c>
      <c r="GS59" s="7">
        <v>0.06</v>
      </c>
      <c r="GT59">
        <v>46.949935497179801</v>
      </c>
      <c r="GU59">
        <v>46.938640539906736</v>
      </c>
      <c r="GV59">
        <v>46.955660666491241</v>
      </c>
      <c r="GW59">
        <v>46.947863540132914</v>
      </c>
      <c r="GX59">
        <v>46.945328614205586</v>
      </c>
      <c r="GY59">
        <v>46.947589010196779</v>
      </c>
      <c r="GZ59">
        <f t="shared" ca="1" si="230"/>
        <v>46.949935497179801</v>
      </c>
      <c r="HA59">
        <f t="shared" ca="1" si="231"/>
        <v>46.938640539906736</v>
      </c>
      <c r="HB59">
        <f t="shared" ca="1" si="232"/>
        <v>46.955660666491241</v>
      </c>
      <c r="HC59">
        <f t="shared" ca="1" si="233"/>
        <v>5.6630167715138667E-6</v>
      </c>
      <c r="HD59">
        <f t="shared" ca="1" si="234"/>
        <v>-1.0753516611884352E-3</v>
      </c>
      <c r="HE59">
        <f t="shared" ca="1" si="235"/>
        <v>46.989545538310466</v>
      </c>
      <c r="HF59">
        <f ca="1">(HC59*中間層!$C$3+HD59)*中間層!$C$3+HE59</f>
        <v>46.938640539906764</v>
      </c>
      <c r="HG59">
        <f t="shared" si="253"/>
        <v>4</v>
      </c>
      <c r="HH59" s="3" t="s">
        <v>13</v>
      </c>
      <c r="HI59" s="2" t="s">
        <v>32</v>
      </c>
      <c r="HJ59">
        <f ca="1">OFFSET(HF55,$HJ$11-1,0)</f>
        <v>45.372938628057184</v>
      </c>
      <c r="HK59" s="3" t="s">
        <v>13</v>
      </c>
      <c r="HL59">
        <v>4</v>
      </c>
      <c r="HM59" s="7">
        <v>0.06</v>
      </c>
      <c r="HN59">
        <v>46.953025419205815</v>
      </c>
      <c r="HO59">
        <v>46.940594148146204</v>
      </c>
      <c r="HP59">
        <v>46.955660666491241</v>
      </c>
      <c r="HQ59">
        <v>46.947863540132914</v>
      </c>
      <c r="HR59">
        <v>46.945328614205586</v>
      </c>
      <c r="HS59">
        <v>46.947589010196779</v>
      </c>
      <c r="HT59">
        <f t="shared" ca="1" si="236"/>
        <v>46.953025419205815</v>
      </c>
      <c r="HU59">
        <f t="shared" ca="1" si="237"/>
        <v>46.940594148146204</v>
      </c>
      <c r="HV59">
        <f t="shared" ca="1" si="238"/>
        <v>46.955660666491241</v>
      </c>
      <c r="HW59">
        <f t="shared" ca="1" si="239"/>
        <v>5.4995578809302966E-6</v>
      </c>
      <c r="HX59">
        <f t="shared" ca="1" si="240"/>
        <v>-1.0735591033316893E-3</v>
      </c>
      <c r="HY59">
        <f t="shared" ca="1" si="241"/>
        <v>46.992954479670075</v>
      </c>
      <c r="HZ59">
        <f ca="1">(HW59*中間層!$C$3+HX59)*中間層!$C$3+HY59</f>
        <v>46.940594148146211</v>
      </c>
      <c r="IA59">
        <f t="shared" si="254"/>
        <v>4</v>
      </c>
      <c r="IB59" s="3" t="s">
        <v>13</v>
      </c>
      <c r="IC59" s="2" t="s">
        <v>32</v>
      </c>
      <c r="ID59">
        <f ca="1">OFFSET(HZ55,$ID$11-1,0)</f>
        <v>45.37848235278517</v>
      </c>
      <c r="IE59" s="3" t="s">
        <v>13</v>
      </c>
    </row>
    <row r="60" spans="1:239" x14ac:dyDescent="0.25">
      <c r="A60">
        <f t="shared" si="242"/>
        <v>5</v>
      </c>
      <c r="B60" s="7">
        <v>7.0000000000000007E-2</v>
      </c>
      <c r="C60">
        <v>46.449817918732371</v>
      </c>
      <c r="D60">
        <v>46.448174328107562</v>
      </c>
      <c r="E60">
        <v>46.44461338982186</v>
      </c>
      <c r="F60">
        <v>46.440985875607211</v>
      </c>
      <c r="G60">
        <v>46.434038563637479</v>
      </c>
      <c r="H60">
        <v>46.425755479250213</v>
      </c>
      <c r="I60">
        <f t="shared" ca="1" si="170"/>
        <v>46.449817918732371</v>
      </c>
      <c r="J60">
        <f t="shared" ca="1" si="171"/>
        <v>46.448174328107562</v>
      </c>
      <c r="K60">
        <f t="shared" ca="1" si="172"/>
        <v>46.44461338982186</v>
      </c>
      <c r="L60">
        <f t="shared" ca="1" si="173"/>
        <v>-3.8346953217842381E-7</v>
      </c>
      <c r="M60">
        <f t="shared" ca="1" si="174"/>
        <v>2.4648617330598199E-5</v>
      </c>
      <c r="N60">
        <f t="shared" ca="1" si="175"/>
        <v>46.449544161696252</v>
      </c>
      <c r="O60">
        <f ca="1">(L60*中間層!$C$3+M60)*中間層!$C$3+N60</f>
        <v>46.448174328107527</v>
      </c>
      <c r="P60">
        <f t="shared" si="243"/>
        <v>5</v>
      </c>
      <c r="Q60" s="3" t="s">
        <v>13</v>
      </c>
      <c r="R60" s="2" t="s">
        <v>33</v>
      </c>
      <c r="S60">
        <f ca="1">OFFSET(O55,$S$11,0)</f>
        <v>44.904516458122032</v>
      </c>
      <c r="T60" s="3" t="s">
        <v>13</v>
      </c>
      <c r="U60">
        <v>5</v>
      </c>
      <c r="V60" s="7">
        <v>7.0000000000000007E-2</v>
      </c>
      <c r="W60">
        <v>46.447699850081065</v>
      </c>
      <c r="X60">
        <v>46.445889563082162</v>
      </c>
      <c r="Y60">
        <v>46.442581110271377</v>
      </c>
      <c r="Z60">
        <v>46.434275390063952</v>
      </c>
      <c r="AA60">
        <v>46.434038563637479</v>
      </c>
      <c r="AB60">
        <v>46.41756008850821</v>
      </c>
      <c r="AC60">
        <f t="shared" ca="1" si="176"/>
        <v>46.447699850081065</v>
      </c>
      <c r="AD60">
        <f t="shared" ca="1" si="177"/>
        <v>46.445889563082162</v>
      </c>
      <c r="AE60">
        <f t="shared" ca="1" si="178"/>
        <v>46.442581110271377</v>
      </c>
      <c r="AF60">
        <f t="shared" ca="1" si="179"/>
        <v>-2.9963316237808615E-7</v>
      </c>
      <c r="AG60">
        <f t="shared" ca="1" si="180"/>
        <v>8.7392343783676547E-6</v>
      </c>
      <c r="AH60">
        <f t="shared" ca="1" si="181"/>
        <v>46.448011971268059</v>
      </c>
      <c r="AI60">
        <f ca="1">(AF60*中間層!$C$3+AG60)*中間層!$C$3+AH60</f>
        <v>46.445889563082112</v>
      </c>
      <c r="AJ60">
        <f t="shared" si="244"/>
        <v>5</v>
      </c>
      <c r="AK60" s="3" t="s">
        <v>13</v>
      </c>
      <c r="AL60" s="2" t="s">
        <v>33</v>
      </c>
      <c r="AM60">
        <f ca="1">OFFSET(AI55,$AM$11,0)</f>
        <v>44.900533093147232</v>
      </c>
      <c r="AN60">
        <v>5</v>
      </c>
      <c r="AO60" s="7">
        <v>7.0000000000000007E-2</v>
      </c>
      <c r="AP60">
        <v>46.445486168409055</v>
      </c>
      <c r="AQ60">
        <v>46.444703114397321</v>
      </c>
      <c r="AR60">
        <v>46.436199774297194</v>
      </c>
      <c r="AS60">
        <v>46.424245624607387</v>
      </c>
      <c r="AT60">
        <v>46.41751199548635</v>
      </c>
      <c r="AU60">
        <v>46.418189922755062</v>
      </c>
      <c r="AV60">
        <f t="shared" ca="1" si="182"/>
        <v>46.445486168409055</v>
      </c>
      <c r="AW60">
        <f t="shared" ca="1" si="183"/>
        <v>46.444703114397321</v>
      </c>
      <c r="AX60">
        <f t="shared" ca="1" si="184"/>
        <v>46.436199774297194</v>
      </c>
      <c r="AY60">
        <f t="shared" ca="1" si="185"/>
        <v>-1.5440572176776186E-6</v>
      </c>
      <c r="AZ60">
        <f t="shared" ca="1" si="186"/>
        <v>2.159475024171087E-4</v>
      </c>
      <c r="BA60">
        <f t="shared" ca="1" si="187"/>
        <v>46.438548936332374</v>
      </c>
      <c r="BB60">
        <f ca="1">(AY60*中間層!$C$3+AZ60)*中間層!$C$3+BA60</f>
        <v>46.444703114397306</v>
      </c>
      <c r="BC60">
        <f t="shared" si="245"/>
        <v>5</v>
      </c>
      <c r="BD60" s="3" t="s">
        <v>13</v>
      </c>
      <c r="BE60" s="2" t="s">
        <v>33</v>
      </c>
      <c r="BF60">
        <f ca="1">OFFSET(BB55,$BF$11,0)</f>
        <v>44.895259553542552</v>
      </c>
      <c r="BG60" s="3" t="s">
        <v>13</v>
      </c>
      <c r="BH60">
        <v>5</v>
      </c>
      <c r="BI60" s="7">
        <v>7.0000000000000007E-2</v>
      </c>
      <c r="BJ60">
        <v>46.444449993594667</v>
      </c>
      <c r="BK60">
        <v>46.442208119216183</v>
      </c>
      <c r="BL60">
        <v>46.430880001944701</v>
      </c>
      <c r="BM60">
        <v>46.418767724142562</v>
      </c>
      <c r="BN60">
        <v>46.420915346158012</v>
      </c>
      <c r="BO60">
        <v>46.398752664575611</v>
      </c>
      <c r="BP60">
        <f t="shared" ca="1" si="188"/>
        <v>46.444449993594667</v>
      </c>
      <c r="BQ60">
        <f t="shared" ca="1" si="189"/>
        <v>46.442208119216183</v>
      </c>
      <c r="BR60">
        <f t="shared" ca="1" si="190"/>
        <v>46.430880001944701</v>
      </c>
      <c r="BS60">
        <f t="shared" ca="1" si="191"/>
        <v>-1.8172485786017205E-6</v>
      </c>
      <c r="BT60">
        <f t="shared" ca="1" si="192"/>
        <v>2.2774979922026261E-4</v>
      </c>
      <c r="BU60">
        <f t="shared" ca="1" si="193"/>
        <v>46.43760562508011</v>
      </c>
      <c r="BV60">
        <f ca="1">(BS60*中間層!$C$3+BT60)*中間層!$C$3+BU60</f>
        <v>46.442208119216119</v>
      </c>
      <c r="BW60">
        <f t="shared" si="246"/>
        <v>5</v>
      </c>
      <c r="BX60" s="3" t="s">
        <v>13</v>
      </c>
      <c r="BY60" s="2" t="s">
        <v>33</v>
      </c>
      <c r="BZ60">
        <f ca="1">OFFSET(BV55,$BZ$11,0)</f>
        <v>44.890994015319002</v>
      </c>
      <c r="CA60" s="3" t="s">
        <v>13</v>
      </c>
      <c r="CB60">
        <v>5</v>
      </c>
      <c r="CC60" s="7">
        <v>7.0000000000000007E-2</v>
      </c>
      <c r="CD60">
        <v>46.44311982187115</v>
      </c>
      <c r="CE60">
        <v>46.438797272081295</v>
      </c>
      <c r="CF60">
        <v>46.42546244824765</v>
      </c>
      <c r="CG60">
        <v>46.425736676358653</v>
      </c>
      <c r="CH60">
        <v>46.416935815184488</v>
      </c>
      <c r="CI60">
        <v>46.405755428803282</v>
      </c>
      <c r="CJ60">
        <f t="shared" ca="1" si="194"/>
        <v>46.44311982187115</v>
      </c>
      <c r="CK60">
        <f t="shared" ca="1" si="195"/>
        <v>46.438797272081295</v>
      </c>
      <c r="CL60">
        <f t="shared" ca="1" si="196"/>
        <v>46.42546244824765</v>
      </c>
      <c r="CM60">
        <f t="shared" ca="1" si="197"/>
        <v>-1.8024548087560106E-6</v>
      </c>
      <c r="CN60">
        <f t="shared" ca="1" si="198"/>
        <v>1.8391722551662327E-4</v>
      </c>
      <c r="CO60">
        <f t="shared" ca="1" si="199"/>
        <v>46.438430097617236</v>
      </c>
      <c r="CP60">
        <f ca="1">(CM60*中間層!$C$3+CN60)*中間層!$C$3+CO60</f>
        <v>46.438797272081338</v>
      </c>
      <c r="CQ60">
        <f t="shared" si="247"/>
        <v>5</v>
      </c>
      <c r="CR60" s="3" t="s">
        <v>13</v>
      </c>
      <c r="CS60" s="2" t="s">
        <v>33</v>
      </c>
      <c r="CT60">
        <f ca="1">OFFSET(CP55,$CT$11,0)</f>
        <v>44.885696744006466</v>
      </c>
      <c r="CU60" s="3" t="s">
        <v>13</v>
      </c>
      <c r="CV60">
        <v>5</v>
      </c>
      <c r="CW60" s="7">
        <v>7.0000000000000007E-2</v>
      </c>
      <c r="CX60">
        <v>46.444269314127681</v>
      </c>
      <c r="CY60">
        <v>46.4337158571308</v>
      </c>
      <c r="CZ60">
        <v>46.420584641596157</v>
      </c>
      <c r="DA60">
        <v>46.419363672706304</v>
      </c>
      <c r="DB60">
        <v>46.407457024913448</v>
      </c>
      <c r="DC60">
        <v>46.421239393777647</v>
      </c>
      <c r="DD60">
        <f t="shared" ca="1" si="200"/>
        <v>46.444269314127681</v>
      </c>
      <c r="DE60">
        <f t="shared" ca="1" si="201"/>
        <v>46.4337158571308</v>
      </c>
      <c r="DF60">
        <f t="shared" ca="1" si="202"/>
        <v>46.420584641596157</v>
      </c>
      <c r="DG60">
        <f t="shared" ca="1" si="203"/>
        <v>-5.1555170755273138E-7</v>
      </c>
      <c r="DH60">
        <f t="shared" ca="1" si="204"/>
        <v>-1.3373638380478781E-4</v>
      </c>
      <c r="DI60">
        <f t="shared" ca="1" si="205"/>
        <v>46.452245012586772</v>
      </c>
      <c r="DJ60">
        <f ca="1">(DG60*中間層!$C$3+DH60)*中間層!$C$3+DI60</f>
        <v>46.433715857130764</v>
      </c>
      <c r="DK60">
        <f t="shared" si="248"/>
        <v>5</v>
      </c>
      <c r="DL60" s="3" t="s">
        <v>13</v>
      </c>
      <c r="DM60" s="2" t="s">
        <v>33</v>
      </c>
      <c r="DN60">
        <f ca="1">OFFSET(DJ55,$DN$11,0)</f>
        <v>44.877112442744668</v>
      </c>
      <c r="DO60" s="3" t="s">
        <v>13</v>
      </c>
      <c r="DP60">
        <v>5</v>
      </c>
      <c r="DQ60" s="7">
        <v>7.0000000000000007E-2</v>
      </c>
      <c r="DR60">
        <v>46.443553498190454</v>
      </c>
      <c r="DS60">
        <v>46.430570891403704</v>
      </c>
      <c r="DT60">
        <v>46.426738353994637</v>
      </c>
      <c r="DU60">
        <v>46.408964409639914</v>
      </c>
      <c r="DV60">
        <v>46.419962077534883</v>
      </c>
      <c r="DW60">
        <v>46.422632005512789</v>
      </c>
      <c r="DX60">
        <f t="shared" ca="1" si="206"/>
        <v>46.443553498190454</v>
      </c>
      <c r="DY60">
        <f t="shared" ca="1" si="207"/>
        <v>46.430570891403704</v>
      </c>
      <c r="DZ60">
        <f t="shared" ca="1" si="208"/>
        <v>46.426738353994637</v>
      </c>
      <c r="EA60">
        <f t="shared" ca="1" si="209"/>
        <v>1.8300138755348599E-6</v>
      </c>
      <c r="EB60">
        <f t="shared" ca="1" si="210"/>
        <v>-5.3415421706546338E-4</v>
      </c>
      <c r="EC60">
        <f t="shared" ca="1" si="211"/>
        <v>46.465686174354879</v>
      </c>
      <c r="ED60">
        <f ca="1">(EA60*中間層!$C$3+EB60)*中間層!$C$3+EC60</f>
        <v>46.430570891403683</v>
      </c>
      <c r="EE60">
        <f t="shared" si="249"/>
        <v>5</v>
      </c>
      <c r="EF60" s="3" t="s">
        <v>13</v>
      </c>
      <c r="EG60" s="2" t="s">
        <v>33</v>
      </c>
      <c r="EH60">
        <f ca="1">OFFSET(ED55,$EH$11,0)</f>
        <v>44.870530897110008</v>
      </c>
      <c r="EI60" s="3" t="s">
        <v>13</v>
      </c>
      <c r="EJ60">
        <v>5</v>
      </c>
      <c r="EK60" s="7">
        <v>7.0000000000000007E-2</v>
      </c>
      <c r="EL60">
        <v>46.442475840260194</v>
      </c>
      <c r="EM60">
        <v>46.427120005927073</v>
      </c>
      <c r="EN60">
        <v>46.423410253427683</v>
      </c>
      <c r="EO60">
        <v>46.409981134206433</v>
      </c>
      <c r="EP60">
        <v>46.42805575496795</v>
      </c>
      <c r="EQ60">
        <v>46.433003915624454</v>
      </c>
      <c r="ER60">
        <f t="shared" ca="1" si="212"/>
        <v>46.442475840260194</v>
      </c>
      <c r="ES60">
        <f t="shared" ca="1" si="213"/>
        <v>46.427120005927073</v>
      </c>
      <c r="ET60">
        <f t="shared" ca="1" si="214"/>
        <v>46.423410253427683</v>
      </c>
      <c r="EU60">
        <f t="shared" ca="1" si="215"/>
        <v>2.3292163667465502E-6</v>
      </c>
      <c r="EV60">
        <f t="shared" ca="1" si="216"/>
        <v>-6.5649914167437368E-4</v>
      </c>
      <c r="EW60">
        <f t="shared" ca="1" si="217"/>
        <v>46.469477756427047</v>
      </c>
      <c r="EX60">
        <f ca="1">(EU60*中間層!$C$3+EV60)*中間層!$C$3+EW60</f>
        <v>46.427120005927073</v>
      </c>
      <c r="EY60">
        <f t="shared" si="250"/>
        <v>5</v>
      </c>
      <c r="EZ60" s="3" t="s">
        <v>13</v>
      </c>
      <c r="FA60" s="2" t="s">
        <v>33</v>
      </c>
      <c r="FB60">
        <f ca="1">OFFSET(EX55,$FB$11,0)</f>
        <v>44.874775846213232</v>
      </c>
      <c r="FC60" s="3" t="s">
        <v>13</v>
      </c>
      <c r="FD60">
        <v>5</v>
      </c>
      <c r="FE60" s="7">
        <v>7.0000000000000007E-2</v>
      </c>
      <c r="FF60">
        <v>46.441292936402284</v>
      </c>
      <c r="FG60">
        <v>46.424524829263447</v>
      </c>
      <c r="FH60">
        <v>46.412923979163033</v>
      </c>
      <c r="FI60">
        <v>46.424425633910317</v>
      </c>
      <c r="FJ60">
        <v>46.430404323272363</v>
      </c>
      <c r="FK60">
        <v>46.433003915624454</v>
      </c>
      <c r="FL60">
        <f t="shared" ca="1" si="218"/>
        <v>46.441292936402284</v>
      </c>
      <c r="FM60">
        <f t="shared" ca="1" si="219"/>
        <v>46.424524829263447</v>
      </c>
      <c r="FN60">
        <f t="shared" ca="1" si="220"/>
        <v>46.412923979163033</v>
      </c>
      <c r="FO60">
        <f t="shared" ca="1" si="221"/>
        <v>1.0334514076857885E-6</v>
      </c>
      <c r="FP60">
        <f t="shared" ca="1" si="222"/>
        <v>-4.9037985392942564E-4</v>
      </c>
      <c r="FQ60">
        <f t="shared" ca="1" si="223"/>
        <v>46.463228300579608</v>
      </c>
      <c r="FR60">
        <f ca="1">(FO60*中間層!$C$3+FP60)*中間層!$C$3+FQ60</f>
        <v>46.424524829263525</v>
      </c>
      <c r="FS60">
        <f t="shared" si="251"/>
        <v>5</v>
      </c>
      <c r="FT60" s="3" t="s">
        <v>13</v>
      </c>
      <c r="FU60" s="2" t="s">
        <v>33</v>
      </c>
      <c r="FV60">
        <f ca="1">OFFSET(FR55,$FV$11,0)</f>
        <v>44.866414750088786</v>
      </c>
      <c r="FW60" s="3" t="s">
        <v>13</v>
      </c>
      <c r="FX60">
        <v>5</v>
      </c>
      <c r="FY60" s="7">
        <v>7.0000000000000007E-2</v>
      </c>
      <c r="FZ60">
        <v>46.439962231919829</v>
      </c>
      <c r="GA60">
        <v>46.428859155930361</v>
      </c>
      <c r="GB60">
        <v>46.413888363883416</v>
      </c>
      <c r="GC60">
        <v>46.424425633910317</v>
      </c>
      <c r="GD60">
        <v>46.430404323272363</v>
      </c>
      <c r="GE60">
        <v>46.433003915624454</v>
      </c>
      <c r="GF60">
        <f t="shared" ca="1" si="224"/>
        <v>46.439962231919829</v>
      </c>
      <c r="GG60">
        <f t="shared" ca="1" si="225"/>
        <v>46.428859155930361</v>
      </c>
      <c r="GH60">
        <f t="shared" ca="1" si="226"/>
        <v>46.413888363883416</v>
      </c>
      <c r="GI60">
        <f t="shared" ca="1" si="227"/>
        <v>-7.7354321149505267E-7</v>
      </c>
      <c r="GJ60">
        <f t="shared" ca="1" si="228"/>
        <v>-1.0603003806501476E-4</v>
      </c>
      <c r="GK60">
        <f t="shared" ca="1" si="229"/>
        <v>46.447197591851832</v>
      </c>
      <c r="GL60">
        <f ca="1">(GI60*中間層!$C$3+GJ60)*中間層!$C$3+GK60</f>
        <v>46.428859155930382</v>
      </c>
      <c r="GM60">
        <f t="shared" si="252"/>
        <v>5</v>
      </c>
      <c r="GN60" s="3" t="s">
        <v>13</v>
      </c>
      <c r="GO60" s="2" t="s">
        <v>33</v>
      </c>
      <c r="GP60">
        <f ca="1">OFFSET(GL55,$GP$11,0)</f>
        <v>44.858201177210312</v>
      </c>
      <c r="GQ60" s="3" t="s">
        <v>13</v>
      </c>
      <c r="GR60">
        <v>5</v>
      </c>
      <c r="GS60" s="7">
        <v>7.0000000000000007E-2</v>
      </c>
      <c r="GT60">
        <v>46.436571874759927</v>
      </c>
      <c r="GU60">
        <v>46.419023167616075</v>
      </c>
      <c r="GV60">
        <v>46.433748724380941</v>
      </c>
      <c r="GW60">
        <v>46.424425633910317</v>
      </c>
      <c r="GX60">
        <v>46.430404323272363</v>
      </c>
      <c r="GY60">
        <v>46.433003915624454</v>
      </c>
      <c r="GZ60">
        <f t="shared" ca="1" si="230"/>
        <v>46.436571874759927</v>
      </c>
      <c r="HA60">
        <f t="shared" ca="1" si="231"/>
        <v>46.419023167616075</v>
      </c>
      <c r="HB60">
        <f t="shared" ca="1" si="232"/>
        <v>46.433748724380941</v>
      </c>
      <c r="HC60">
        <f t="shared" ca="1" si="233"/>
        <v>6.4548527817423748E-6</v>
      </c>
      <c r="HD60">
        <f t="shared" ca="1" si="234"/>
        <v>-1.3192020601385933E-3</v>
      </c>
      <c r="HE60">
        <f t="shared" ca="1" si="235"/>
        <v>46.486394845812498</v>
      </c>
      <c r="HF60">
        <f ca="1">(HC60*中間層!$C$3+HD60)*中間層!$C$3+HE60</f>
        <v>46.419023167616061</v>
      </c>
      <c r="HG60">
        <f t="shared" si="253"/>
        <v>5</v>
      </c>
      <c r="HH60" s="3" t="s">
        <v>13</v>
      </c>
      <c r="HI60" s="2" t="s">
        <v>33</v>
      </c>
      <c r="HJ60">
        <f ca="1">OFFSET(HF55,$HJ$11,0)</f>
        <v>44.846538282623108</v>
      </c>
      <c r="HK60" s="3" t="s">
        <v>13</v>
      </c>
      <c r="HL60">
        <v>5</v>
      </c>
      <c r="HM60" s="7">
        <v>7.0000000000000007E-2</v>
      </c>
      <c r="HN60">
        <v>46.444167242039228</v>
      </c>
      <c r="HO60">
        <v>46.421917247653973</v>
      </c>
      <c r="HP60">
        <v>46.433748724380941</v>
      </c>
      <c r="HQ60">
        <v>46.424425633910317</v>
      </c>
      <c r="HR60">
        <v>46.430404323272363</v>
      </c>
      <c r="HS60">
        <v>46.433003915624454</v>
      </c>
      <c r="HT60">
        <f t="shared" ca="1" si="236"/>
        <v>46.444167242039228</v>
      </c>
      <c r="HU60">
        <f t="shared" ca="1" si="237"/>
        <v>46.421917247653973</v>
      </c>
      <c r="HV60">
        <f t="shared" ca="1" si="238"/>
        <v>46.433748724380941</v>
      </c>
      <c r="HW60">
        <f t="shared" ca="1" si="239"/>
        <v>6.8162942224444126E-6</v>
      </c>
      <c r="HX60">
        <f t="shared" ca="1" si="240"/>
        <v>-1.467444021071813E-3</v>
      </c>
      <c r="HY60">
        <f t="shared" ca="1" si="241"/>
        <v>46.500498707536757</v>
      </c>
      <c r="HZ60">
        <f ca="1">(HW60*中間層!$C$3+HX60)*中間層!$C$3+HY60</f>
        <v>46.421917247654022</v>
      </c>
      <c r="IA60">
        <f t="shared" si="254"/>
        <v>5</v>
      </c>
      <c r="IB60" s="3" t="s">
        <v>13</v>
      </c>
      <c r="IC60" s="2" t="s">
        <v>33</v>
      </c>
      <c r="ID60">
        <f ca="1">OFFSET(HZ55,$ID$11,0)</f>
        <v>44.853762820194156</v>
      </c>
      <c r="IE60" s="3" t="s">
        <v>13</v>
      </c>
    </row>
    <row r="61" spans="1:239" x14ac:dyDescent="0.25">
      <c r="A61">
        <f t="shared" si="242"/>
        <v>6</v>
      </c>
      <c r="B61" s="7">
        <v>0.08</v>
      </c>
      <c r="C61">
        <v>45.938150150693218</v>
      </c>
      <c r="D61">
        <v>45.936746105704437</v>
      </c>
      <c r="E61">
        <v>45.930077451107422</v>
      </c>
      <c r="F61">
        <v>45.925020557109015</v>
      </c>
      <c r="G61">
        <v>45.916246264580906</v>
      </c>
      <c r="H61">
        <v>45.906176303735471</v>
      </c>
      <c r="I61">
        <f t="shared" ca="1" si="170"/>
        <v>45.938150150693218</v>
      </c>
      <c r="J61">
        <f t="shared" ca="1" si="171"/>
        <v>45.936746105704437</v>
      </c>
      <c r="K61">
        <f t="shared" ca="1" si="172"/>
        <v>45.930077451107422</v>
      </c>
      <c r="L61">
        <f t="shared" ca="1" si="173"/>
        <v>-1.0529219216441562E-6</v>
      </c>
      <c r="M61">
        <f t="shared" ca="1" si="174"/>
        <v>1.2985738847135053E-4</v>
      </c>
      <c r="N61">
        <f t="shared" ca="1" si="175"/>
        <v>45.934289586073788</v>
      </c>
      <c r="O61">
        <f ca="1">(L61*中間層!$C$3+M61)*中間層!$C$3+N61</f>
        <v>45.936746105704479</v>
      </c>
      <c r="P61">
        <f t="shared" si="243"/>
        <v>6</v>
      </c>
      <c r="Q61" s="3" t="s">
        <v>13</v>
      </c>
      <c r="R61" s="2" t="s">
        <v>34</v>
      </c>
      <c r="S61">
        <f ca="1">OFFSET(O55,$S$11+1,0)</f>
        <v>44.384675768563206</v>
      </c>
      <c r="T61" s="3" t="s">
        <v>13</v>
      </c>
      <c r="U61">
        <v>6</v>
      </c>
      <c r="V61" s="7">
        <v>0.08</v>
      </c>
      <c r="W61">
        <v>45.936155508182885</v>
      </c>
      <c r="X61">
        <v>45.932252828126551</v>
      </c>
      <c r="Y61">
        <v>45.927160304052698</v>
      </c>
      <c r="Z61">
        <v>45.916727099887709</v>
      </c>
      <c r="AA61">
        <v>45.916246264580906</v>
      </c>
      <c r="AB61">
        <v>45.897817243981351</v>
      </c>
      <c r="AC61">
        <f t="shared" ca="1" si="176"/>
        <v>45.936155508182885</v>
      </c>
      <c r="AD61">
        <f t="shared" ca="1" si="177"/>
        <v>45.932252828126551</v>
      </c>
      <c r="AE61">
        <f t="shared" ca="1" si="178"/>
        <v>45.927160304052698</v>
      </c>
      <c r="AF61">
        <f t="shared" ca="1" si="179"/>
        <v>-2.3796880350346329E-7</v>
      </c>
      <c r="AG61">
        <f t="shared" ca="1" si="180"/>
        <v>-4.2358280601177964E-5</v>
      </c>
      <c r="AH61">
        <f t="shared" ca="1" si="181"/>
        <v>45.938868344221653</v>
      </c>
      <c r="AI61">
        <f ca="1">(AF61*中間層!$C$3+AG61)*中間層!$C$3+AH61</f>
        <v>45.932252828126501</v>
      </c>
      <c r="AJ61">
        <f t="shared" si="244"/>
        <v>6</v>
      </c>
      <c r="AK61" s="3" t="s">
        <v>13</v>
      </c>
      <c r="AL61" s="2" t="s">
        <v>34</v>
      </c>
      <c r="AM61">
        <f ca="1">OFFSET(AI55,$AM$11+1,0)</f>
        <v>44.380025854277491</v>
      </c>
      <c r="AN61">
        <v>6</v>
      </c>
      <c r="AO61" s="7">
        <v>0.08</v>
      </c>
      <c r="AP61">
        <v>45.93315341301642</v>
      </c>
      <c r="AQ61">
        <v>45.930260455096025</v>
      </c>
      <c r="AR61">
        <v>45.91934993165718</v>
      </c>
      <c r="AS61">
        <v>45.904723755896349</v>
      </c>
      <c r="AT61">
        <v>45.897477837081198</v>
      </c>
      <c r="AU61">
        <v>45.896240233889365</v>
      </c>
      <c r="AV61">
        <f t="shared" ca="1" si="182"/>
        <v>45.93315341301642</v>
      </c>
      <c r="AW61">
        <f t="shared" ca="1" si="183"/>
        <v>45.930260455096025</v>
      </c>
      <c r="AX61">
        <f t="shared" ca="1" si="184"/>
        <v>45.91934993165718</v>
      </c>
      <c r="AY61">
        <f t="shared" ca="1" si="185"/>
        <v>-1.6035131036896927E-6</v>
      </c>
      <c r="AZ61">
        <f t="shared" ca="1" si="186"/>
        <v>1.8266780714562003E-4</v>
      </c>
      <c r="BA61">
        <f t="shared" ca="1" si="187"/>
        <v>45.928028805418343</v>
      </c>
      <c r="BB61">
        <f ca="1">(AY61*中間層!$C$3+AZ61)*中間層!$C$3+BA61</f>
        <v>45.930260455096011</v>
      </c>
      <c r="BC61">
        <f t="shared" si="245"/>
        <v>6</v>
      </c>
      <c r="BD61" s="3" t="s">
        <v>13</v>
      </c>
      <c r="BE61" s="2" t="s">
        <v>34</v>
      </c>
      <c r="BF61">
        <f ca="1">OFFSET(BB55,$BF$11+1,0)</f>
        <v>44.374021242477191</v>
      </c>
      <c r="BG61" s="3" t="s">
        <v>13</v>
      </c>
      <c r="BH61">
        <v>6</v>
      </c>
      <c r="BI61" s="7">
        <v>0.08</v>
      </c>
      <c r="BJ61">
        <v>45.931646592543878</v>
      </c>
      <c r="BK61">
        <v>45.927186367009917</v>
      </c>
      <c r="BL61">
        <v>45.91309680461405</v>
      </c>
      <c r="BM61">
        <v>45.900092906899197</v>
      </c>
      <c r="BN61">
        <v>45.899626205292677</v>
      </c>
      <c r="BO61">
        <v>45.872712262913943</v>
      </c>
      <c r="BP61">
        <f t="shared" ca="1" si="188"/>
        <v>45.931646592543878</v>
      </c>
      <c r="BQ61">
        <f t="shared" ca="1" si="189"/>
        <v>45.927186367009917</v>
      </c>
      <c r="BR61">
        <f t="shared" ca="1" si="190"/>
        <v>45.91309680461405</v>
      </c>
      <c r="BS61">
        <f t="shared" ca="1" si="191"/>
        <v>-1.9258673723816174E-6</v>
      </c>
      <c r="BT61">
        <f t="shared" ca="1" si="192"/>
        <v>1.9967559517795053E-4</v>
      </c>
      <c r="BU61">
        <f t="shared" ca="1" si="193"/>
        <v>45.926477481215926</v>
      </c>
      <c r="BV61">
        <f ca="1">(BS61*中間層!$C$3+BT61)*中間層!$C$3+BU61</f>
        <v>45.927186367009902</v>
      </c>
      <c r="BW61">
        <f t="shared" si="246"/>
        <v>6</v>
      </c>
      <c r="BX61" s="3" t="s">
        <v>13</v>
      </c>
      <c r="BY61" s="2" t="s">
        <v>34</v>
      </c>
      <c r="BZ61">
        <f ca="1">OFFSET(BV55,$BZ$11+1,0)</f>
        <v>44.369283839262749</v>
      </c>
      <c r="CA61" s="3" t="s">
        <v>13</v>
      </c>
      <c r="CB61">
        <v>6</v>
      </c>
      <c r="CC61" s="7">
        <v>0.08</v>
      </c>
      <c r="CD61">
        <v>45.930061251321312</v>
      </c>
      <c r="CE61">
        <v>45.922941887885386</v>
      </c>
      <c r="CF61">
        <v>45.906270273755169</v>
      </c>
      <c r="CG61">
        <v>45.905040599390368</v>
      </c>
      <c r="CH61">
        <v>45.891712585481031</v>
      </c>
      <c r="CI61">
        <v>45.879559008020465</v>
      </c>
      <c r="CJ61">
        <f t="shared" ca="1" si="194"/>
        <v>45.930061251321312</v>
      </c>
      <c r="CK61">
        <f t="shared" ca="1" si="195"/>
        <v>45.922941887885386</v>
      </c>
      <c r="CL61">
        <f t="shared" ca="1" si="196"/>
        <v>45.906270273755169</v>
      </c>
      <c r="CM61">
        <f t="shared" ca="1" si="197"/>
        <v>-1.9104501388592327E-6</v>
      </c>
      <c r="CN61">
        <f t="shared" ca="1" si="198"/>
        <v>1.4418025211021757E-4</v>
      </c>
      <c r="CO61">
        <f t="shared" ca="1" si="199"/>
        <v>45.927628364062933</v>
      </c>
      <c r="CP61">
        <f ca="1">(CM61*中間層!$C$3+CN61)*中間層!$C$3+CO61</f>
        <v>45.922941887885365</v>
      </c>
      <c r="CQ61">
        <f t="shared" si="247"/>
        <v>6</v>
      </c>
      <c r="CR61" s="3" t="s">
        <v>13</v>
      </c>
      <c r="CS61" s="2" t="s">
        <v>34</v>
      </c>
      <c r="CT61">
        <f ca="1">OFFSET(CP55,$CT$11+1,0)</f>
        <v>44.365307275242614</v>
      </c>
      <c r="CU61" s="3" t="s">
        <v>13</v>
      </c>
      <c r="CV61">
        <v>6</v>
      </c>
      <c r="CW61" s="7">
        <v>0.08</v>
      </c>
      <c r="CX61">
        <v>45.93019030109258</v>
      </c>
      <c r="CY61">
        <v>45.916940253028585</v>
      </c>
      <c r="CZ61">
        <v>45.901731531223909</v>
      </c>
      <c r="DA61">
        <v>45.893692140133091</v>
      </c>
      <c r="DB61">
        <v>45.881963079002702</v>
      </c>
      <c r="DC61">
        <v>45.900119086415152</v>
      </c>
      <c r="DD61">
        <f t="shared" ca="1" si="200"/>
        <v>45.93019030109258</v>
      </c>
      <c r="DE61">
        <f t="shared" ca="1" si="201"/>
        <v>45.916940253028585</v>
      </c>
      <c r="DF61">
        <f t="shared" ca="1" si="202"/>
        <v>45.901731531223909</v>
      </c>
      <c r="DG61">
        <f t="shared" ca="1" si="203"/>
        <v>-3.9173474813651412E-7</v>
      </c>
      <c r="DH61">
        <f t="shared" ca="1" si="204"/>
        <v>-2.0624074905946089E-4</v>
      </c>
      <c r="DI61">
        <f t="shared" ca="1" si="205"/>
        <v>45.941481675415936</v>
      </c>
      <c r="DJ61">
        <f ca="1">(DG61*中間層!$C$3+DH61)*中間層!$C$3+DI61</f>
        <v>45.916940253028628</v>
      </c>
      <c r="DK61">
        <f t="shared" si="248"/>
        <v>6</v>
      </c>
      <c r="DL61" s="3" t="s">
        <v>13</v>
      </c>
      <c r="DM61" s="2" t="s">
        <v>34</v>
      </c>
      <c r="DN61">
        <f ca="1">OFFSET(DJ55,$DN$11+1,0)</f>
        <v>44.354972847088881</v>
      </c>
      <c r="DO61" s="3" t="s">
        <v>13</v>
      </c>
      <c r="DP61">
        <v>6</v>
      </c>
      <c r="DQ61" s="7">
        <v>0.08</v>
      </c>
      <c r="DR61">
        <v>45.92931522817441</v>
      </c>
      <c r="DS61">
        <v>45.912847891064679</v>
      </c>
      <c r="DT61">
        <v>45.906797894962246</v>
      </c>
      <c r="DU61">
        <v>45.883958321170063</v>
      </c>
      <c r="DV61">
        <v>45.894123374728558</v>
      </c>
      <c r="DW61">
        <v>45.904247812723355</v>
      </c>
      <c r="DX61">
        <f t="shared" ca="1" si="206"/>
        <v>45.92931522817441</v>
      </c>
      <c r="DY61">
        <f t="shared" ca="1" si="207"/>
        <v>45.912847891064679</v>
      </c>
      <c r="DZ61">
        <f t="shared" ca="1" si="208"/>
        <v>45.906797894962246</v>
      </c>
      <c r="EA61">
        <f t="shared" ca="1" si="209"/>
        <v>2.0834682014610733E-6</v>
      </c>
      <c r="EB61">
        <f t="shared" ca="1" si="210"/>
        <v>-6.4186697241353841E-4</v>
      </c>
      <c r="EC61">
        <f t="shared" ca="1" si="211"/>
        <v>45.956199906291424</v>
      </c>
      <c r="ED61">
        <f ca="1">(EA61*中間層!$C$3+EB61)*中間層!$C$3+EC61</f>
        <v>45.912847891064679</v>
      </c>
      <c r="EE61">
        <f t="shared" si="249"/>
        <v>6</v>
      </c>
      <c r="EF61" s="3" t="s">
        <v>13</v>
      </c>
      <c r="EG61" s="2" t="s">
        <v>34</v>
      </c>
      <c r="EH61">
        <f ca="1">OFFSET(ED55,$EH$11+1,0)</f>
        <v>44.34729920912379</v>
      </c>
      <c r="EI61" s="3" t="s">
        <v>13</v>
      </c>
      <c r="EJ61">
        <v>6</v>
      </c>
      <c r="EK61" s="7">
        <v>0.08</v>
      </c>
      <c r="EL61">
        <v>45.928021212945133</v>
      </c>
      <c r="EM61">
        <v>45.910897297626988</v>
      </c>
      <c r="EN61">
        <v>45.898584639214619</v>
      </c>
      <c r="EO61">
        <v>45.885290485591767</v>
      </c>
      <c r="EP61">
        <v>45.908559707988324</v>
      </c>
      <c r="EQ61">
        <v>45.91620274248708</v>
      </c>
      <c r="ER61">
        <f t="shared" ca="1" si="212"/>
        <v>45.928021212945133</v>
      </c>
      <c r="ES61">
        <f t="shared" ca="1" si="213"/>
        <v>45.910897297626988</v>
      </c>
      <c r="ET61">
        <f t="shared" ca="1" si="214"/>
        <v>45.898584639214619</v>
      </c>
      <c r="EU61">
        <f t="shared" ca="1" si="215"/>
        <v>9.6225138115551081E-7</v>
      </c>
      <c r="EV61">
        <f t="shared" ca="1" si="216"/>
        <v>-4.8681601353614198E-4</v>
      </c>
      <c r="EW61">
        <f t="shared" ca="1" si="217"/>
        <v>45.94995638516906</v>
      </c>
      <c r="EX61">
        <f ca="1">(EU61*中間層!$C$3+EV61)*中間層!$C$3+EW61</f>
        <v>45.910897297627002</v>
      </c>
      <c r="EY61">
        <f t="shared" si="250"/>
        <v>6</v>
      </c>
      <c r="EZ61" s="3" t="s">
        <v>13</v>
      </c>
      <c r="FA61" s="2" t="s">
        <v>34</v>
      </c>
      <c r="FB61">
        <f ca="1">OFFSET(EX55,$FB$11+1,0)</f>
        <v>44.349810880247553</v>
      </c>
      <c r="FC61" s="3" t="s">
        <v>13</v>
      </c>
      <c r="FD61">
        <v>6</v>
      </c>
      <c r="FE61" s="7">
        <v>0.08</v>
      </c>
      <c r="FF61">
        <v>45.926492726076106</v>
      </c>
      <c r="FG61">
        <v>45.906526255324899</v>
      </c>
      <c r="FH61">
        <v>45.889062198220394</v>
      </c>
      <c r="FI61">
        <v>45.899950535216782</v>
      </c>
      <c r="FJ61">
        <v>45.914945310625299</v>
      </c>
      <c r="FK61">
        <v>45.91620274248708</v>
      </c>
      <c r="FL61">
        <f t="shared" ca="1" si="218"/>
        <v>45.926492726076106</v>
      </c>
      <c r="FM61">
        <f t="shared" ca="1" si="219"/>
        <v>45.906526255324899</v>
      </c>
      <c r="FN61">
        <f t="shared" ca="1" si="220"/>
        <v>45.889062198220394</v>
      </c>
      <c r="FO61">
        <f t="shared" ca="1" si="221"/>
        <v>5.0048272933963749E-7</v>
      </c>
      <c r="FP61">
        <f t="shared" ca="1" si="222"/>
        <v>-4.7440182442521451E-4</v>
      </c>
      <c r="FQ61">
        <f t="shared" ca="1" si="223"/>
        <v>45.948961610473958</v>
      </c>
      <c r="FR61">
        <f ca="1">(FO61*中間層!$C$3+FP61)*中間層!$C$3+FQ61</f>
        <v>45.906526255324835</v>
      </c>
      <c r="FS61">
        <f t="shared" si="251"/>
        <v>6</v>
      </c>
      <c r="FT61" s="3" t="s">
        <v>13</v>
      </c>
      <c r="FU61" s="2" t="s">
        <v>34</v>
      </c>
      <c r="FV61">
        <f ca="1">OFFSET(FR55,$FV$11+1,0)</f>
        <v>44.340861338761144</v>
      </c>
      <c r="FW61" s="3" t="s">
        <v>13</v>
      </c>
      <c r="FX61">
        <v>6</v>
      </c>
      <c r="FY61" s="7">
        <v>0.08</v>
      </c>
      <c r="FZ61">
        <v>45.927896280766959</v>
      </c>
      <c r="GA61">
        <v>45.909845316120226</v>
      </c>
      <c r="GB61">
        <v>45.890703010021795</v>
      </c>
      <c r="GC61">
        <v>45.899950535216782</v>
      </c>
      <c r="GD61">
        <v>45.914945310625299</v>
      </c>
      <c r="GE61">
        <v>45.91620274248708</v>
      </c>
      <c r="GF61">
        <f t="shared" ca="1" si="224"/>
        <v>45.927896280766959</v>
      </c>
      <c r="GG61">
        <f t="shared" ca="1" si="225"/>
        <v>45.909845316120226</v>
      </c>
      <c r="GH61">
        <f t="shared" ca="1" si="226"/>
        <v>45.890703010021795</v>
      </c>
      <c r="GI61">
        <f t="shared" ca="1" si="227"/>
        <v>-2.1826829033852847E-7</v>
      </c>
      <c r="GJ61">
        <f t="shared" ca="1" si="228"/>
        <v>-3.28279049383724E-4</v>
      </c>
      <c r="GK61">
        <f t="shared" ca="1" si="229"/>
        <v>45.944855903962015</v>
      </c>
      <c r="GL61">
        <f ca="1">(GI61*中間層!$C$3+GJ61)*中間層!$C$3+GK61</f>
        <v>45.909845316120254</v>
      </c>
      <c r="GM61">
        <f t="shared" si="252"/>
        <v>6</v>
      </c>
      <c r="GN61" s="3" t="s">
        <v>13</v>
      </c>
      <c r="GO61" s="2" t="s">
        <v>34</v>
      </c>
      <c r="GP61">
        <f ca="1">OFFSET(GL55,$GP$11+1,0)</f>
        <v>44.329035069331681</v>
      </c>
      <c r="GQ61" s="3" t="s">
        <v>13</v>
      </c>
      <c r="GR61">
        <v>6</v>
      </c>
      <c r="GS61" s="7">
        <v>0.08</v>
      </c>
      <c r="GT61">
        <v>45.922714515548797</v>
      </c>
      <c r="GU61">
        <v>45.897170397072273</v>
      </c>
      <c r="GV61">
        <v>45.911628088886729</v>
      </c>
      <c r="GW61">
        <v>45.899950535216782</v>
      </c>
      <c r="GX61">
        <v>45.914945310625299</v>
      </c>
      <c r="GY61">
        <v>45.91620274248708</v>
      </c>
      <c r="GZ61">
        <f t="shared" ca="1" si="230"/>
        <v>45.922714515548797</v>
      </c>
      <c r="HA61">
        <f t="shared" ca="1" si="231"/>
        <v>45.897170397072273</v>
      </c>
      <c r="HB61">
        <f t="shared" ca="1" si="232"/>
        <v>45.911628088886729</v>
      </c>
      <c r="HC61">
        <f t="shared" ca="1" si="233"/>
        <v>8.0003620581937875E-6</v>
      </c>
      <c r="HD61">
        <f t="shared" ca="1" si="234"/>
        <v>-1.7109366782599267E-3</v>
      </c>
      <c r="HE61">
        <f t="shared" ca="1" si="235"/>
        <v>45.988260444316268</v>
      </c>
      <c r="HF61">
        <f ca="1">(HC61*中間層!$C$3+HD61)*中間層!$C$3+HE61</f>
        <v>45.897170397072216</v>
      </c>
      <c r="HG61">
        <f t="shared" si="253"/>
        <v>6</v>
      </c>
      <c r="HH61" s="3" t="s">
        <v>13</v>
      </c>
      <c r="HI61" s="2" t="s">
        <v>34</v>
      </c>
      <c r="HJ61">
        <f ca="1">OFFSET(HF55,$HJ$11+1,0)</f>
        <v>44.317852255457439</v>
      </c>
      <c r="HK61" s="3" t="s">
        <v>13</v>
      </c>
      <c r="HL61">
        <v>6</v>
      </c>
      <c r="HM61" s="7">
        <v>0.08</v>
      </c>
      <c r="HN61">
        <v>45.928696937283462</v>
      </c>
      <c r="HO61">
        <v>45.901225011060063</v>
      </c>
      <c r="HP61">
        <v>45.911628088886729</v>
      </c>
      <c r="HQ61">
        <v>45.899950535216782</v>
      </c>
      <c r="HR61">
        <v>45.914945310625299</v>
      </c>
      <c r="HS61">
        <v>45.91620274248708</v>
      </c>
      <c r="HT61">
        <f t="shared" ca="1" si="236"/>
        <v>45.928696937283462</v>
      </c>
      <c r="HU61">
        <f t="shared" ca="1" si="237"/>
        <v>45.901225011060063</v>
      </c>
      <c r="HV61">
        <f t="shared" ca="1" si="238"/>
        <v>45.911628088886729</v>
      </c>
      <c r="HW61">
        <f t="shared" ca="1" si="239"/>
        <v>7.5750008100130795E-6</v>
      </c>
      <c r="HX61">
        <f t="shared" ca="1" si="240"/>
        <v>-1.6856886459699183E-3</v>
      </c>
      <c r="HY61">
        <f t="shared" ca="1" si="241"/>
        <v>45.994043867556897</v>
      </c>
      <c r="HZ61">
        <f ca="1">(HW61*中間層!$C$3+HX61)*中間層!$C$3+HY61</f>
        <v>45.901225011060035</v>
      </c>
      <c r="IA61">
        <f t="shared" si="254"/>
        <v>6</v>
      </c>
      <c r="IB61" s="3" t="s">
        <v>13</v>
      </c>
      <c r="IC61" s="2" t="s">
        <v>34</v>
      </c>
      <c r="ID61">
        <f ca="1">OFFSET(HZ55,$ID$11+1,0)</f>
        <v>44.326886269765438</v>
      </c>
      <c r="IE61" s="3" t="s">
        <v>13</v>
      </c>
    </row>
    <row r="62" spans="1:239" x14ac:dyDescent="0.25">
      <c r="A62">
        <f t="shared" si="242"/>
        <v>7</v>
      </c>
      <c r="B62" s="7">
        <v>0.09</v>
      </c>
      <c r="C62">
        <v>45.422537780877924</v>
      </c>
      <c r="D62">
        <v>45.422252157351764</v>
      </c>
      <c r="E62">
        <v>45.41595832776467</v>
      </c>
      <c r="F62">
        <v>45.40699856109152</v>
      </c>
      <c r="G62">
        <v>45.39590134815743</v>
      </c>
      <c r="H62">
        <v>45.383913296494718</v>
      </c>
      <c r="I62">
        <f t="shared" ca="1" si="170"/>
        <v>45.422537780877924</v>
      </c>
      <c r="J62">
        <f t="shared" ca="1" si="171"/>
        <v>45.422252157351764</v>
      </c>
      <c r="K62">
        <f t="shared" ca="1" si="172"/>
        <v>45.41595832776467</v>
      </c>
      <c r="L62">
        <f t="shared" ca="1" si="173"/>
        <v>-1.201641212186587E-6</v>
      </c>
      <c r="M62">
        <f t="shared" ca="1" si="174"/>
        <v>1.7453371130478956E-4</v>
      </c>
      <c r="N62">
        <f t="shared" ca="1" si="175"/>
        <v>45.416815198343158</v>
      </c>
      <c r="O62">
        <f ca="1">(L62*中間層!$C$3+M62)*中間層!$C$3+N62</f>
        <v>45.422252157351771</v>
      </c>
      <c r="P62">
        <f t="shared" si="243"/>
        <v>7</v>
      </c>
      <c r="Q62" s="3" t="s">
        <v>13</v>
      </c>
      <c r="R62" s="2" t="s">
        <v>35</v>
      </c>
      <c r="S62">
        <f ca="1">S56^2*(S57-S58)-S57^2*(S56-S58)+S58^2*(S56-S57)</f>
        <v>-1.9999999999999673E-6</v>
      </c>
      <c r="T62" s="3" t="s">
        <v>13</v>
      </c>
      <c r="U62">
        <v>7</v>
      </c>
      <c r="V62" s="7">
        <v>0.09</v>
      </c>
      <c r="W62">
        <v>45.420568114616984</v>
      </c>
      <c r="X62">
        <v>45.418845596029875</v>
      </c>
      <c r="Y62">
        <v>45.409825444163637</v>
      </c>
      <c r="Z62">
        <v>45.396636493586598</v>
      </c>
      <c r="AA62">
        <v>45.39590134815743</v>
      </c>
      <c r="AB62">
        <v>45.376742576244439</v>
      </c>
      <c r="AC62">
        <f t="shared" ca="1" si="176"/>
        <v>45.420568114616984</v>
      </c>
      <c r="AD62">
        <f t="shared" ca="1" si="177"/>
        <v>45.418845596029875</v>
      </c>
      <c r="AE62">
        <f t="shared" ca="1" si="178"/>
        <v>45.409825444163637</v>
      </c>
      <c r="AF62">
        <f t="shared" ca="1" si="179"/>
        <v>-1.4595266558280854E-6</v>
      </c>
      <c r="AG62">
        <f t="shared" ca="1" si="180"/>
        <v>1.8447862663172998E-4</v>
      </c>
      <c r="AH62">
        <f t="shared" ca="1" si="181"/>
        <v>45.414992999924927</v>
      </c>
      <c r="AI62">
        <f ca="1">(AF62*中間層!$C$3+AG62)*中間層!$C$3+AH62</f>
        <v>45.418845596029819</v>
      </c>
      <c r="AJ62">
        <f t="shared" si="244"/>
        <v>7</v>
      </c>
      <c r="AK62" s="3" t="s">
        <v>13</v>
      </c>
      <c r="AL62" s="2" t="s">
        <v>35</v>
      </c>
      <c r="AM62">
        <f ca="1">AM56^2*(AM57-AM58)-AM57^2*(AM56-AM58)+AM58^2*(AM56-AM57)</f>
        <v>-1.9999999999999673E-6</v>
      </c>
      <c r="AN62">
        <v>7</v>
      </c>
      <c r="AO62" s="7">
        <v>0.09</v>
      </c>
      <c r="AP62">
        <v>45.418910098478108</v>
      </c>
      <c r="AQ62">
        <v>45.414214875063259</v>
      </c>
      <c r="AR62">
        <v>45.400140595492587</v>
      </c>
      <c r="AS62">
        <v>45.382790146926922</v>
      </c>
      <c r="AT62">
        <v>45.376163466896635</v>
      </c>
      <c r="AU62">
        <v>45.368503440268711</v>
      </c>
      <c r="AV62">
        <f t="shared" ca="1" si="182"/>
        <v>45.418910098478108</v>
      </c>
      <c r="AW62">
        <f t="shared" ca="1" si="183"/>
        <v>45.414214875063259</v>
      </c>
      <c r="AX62">
        <f t="shared" ca="1" si="184"/>
        <v>45.400140595492587</v>
      </c>
      <c r="AY62">
        <f t="shared" ca="1" si="185"/>
        <v>-1.8758112311661534E-6</v>
      </c>
      <c r="AZ62">
        <f t="shared" ca="1" si="186"/>
        <v>1.8746721637768359E-4</v>
      </c>
      <c r="BA62">
        <f t="shared" ca="1" si="187"/>
        <v>45.414226265737149</v>
      </c>
      <c r="BB62">
        <f ca="1">(AY62*中間層!$C$3+AZ62)*中間層!$C$3+BA62</f>
        <v>45.414214875063259</v>
      </c>
      <c r="BC62">
        <f t="shared" si="245"/>
        <v>7</v>
      </c>
      <c r="BD62" s="3" t="s">
        <v>13</v>
      </c>
      <c r="BE62" s="2" t="s">
        <v>35</v>
      </c>
      <c r="BF62">
        <f ca="1">BF56^2*(BF57-BF58)-BF57^2*(BF56-BF58)+BF58^2*(BF56-BF57)</f>
        <v>-1.9999999999999673E-6</v>
      </c>
      <c r="BG62" s="3" t="s">
        <v>13</v>
      </c>
      <c r="BH62">
        <v>7</v>
      </c>
      <c r="BI62" s="7">
        <v>0.09</v>
      </c>
      <c r="BJ62">
        <v>45.417807179229854</v>
      </c>
      <c r="BK62">
        <v>45.410313035904586</v>
      </c>
      <c r="BL62">
        <v>45.39305045856603</v>
      </c>
      <c r="BM62">
        <v>45.380253847695506</v>
      </c>
      <c r="BN62">
        <v>45.372668797290757</v>
      </c>
      <c r="BO62">
        <v>45.343886676740176</v>
      </c>
      <c r="BP62">
        <f t="shared" ca="1" si="188"/>
        <v>45.417807179229854</v>
      </c>
      <c r="BQ62">
        <f t="shared" ca="1" si="189"/>
        <v>45.410313035904586</v>
      </c>
      <c r="BR62">
        <f t="shared" ca="1" si="190"/>
        <v>45.39305045856603</v>
      </c>
      <c r="BS62">
        <f t="shared" ca="1" si="191"/>
        <v>-1.953686802655284E-6</v>
      </c>
      <c r="BT62">
        <f t="shared" ca="1" si="192"/>
        <v>1.4317015389330833E-4</v>
      </c>
      <c r="BU62">
        <f t="shared" ca="1" si="193"/>
        <v>45.415532888541875</v>
      </c>
      <c r="BV62">
        <f ca="1">(BS62*中間層!$C$3+BT62)*中間層!$C$3+BU62</f>
        <v>45.41031303590465</v>
      </c>
      <c r="BW62">
        <f t="shared" si="246"/>
        <v>7</v>
      </c>
      <c r="BX62" s="3" t="s">
        <v>13</v>
      </c>
      <c r="BY62" s="2" t="s">
        <v>35</v>
      </c>
      <c r="BZ62">
        <f ca="1">BZ56^2*(BZ57-BZ58)-BZ57^2*(BZ56-BZ58)+BZ58^2*(BZ56-BZ57)</f>
        <v>-1.9999999999999673E-6</v>
      </c>
      <c r="CA62" s="3" t="s">
        <v>13</v>
      </c>
      <c r="CB62">
        <v>7</v>
      </c>
      <c r="CC62" s="7">
        <v>0.09</v>
      </c>
      <c r="CD62">
        <v>45.417261197974995</v>
      </c>
      <c r="CE62">
        <v>45.405028850531949</v>
      </c>
      <c r="CF62">
        <v>45.384595235766781</v>
      </c>
      <c r="CG62">
        <v>45.378836639586908</v>
      </c>
      <c r="CH62">
        <v>45.363338603742385</v>
      </c>
      <c r="CI62">
        <v>45.350974303814859</v>
      </c>
      <c r="CJ62">
        <f t="shared" ca="1" si="194"/>
        <v>45.417261197974995</v>
      </c>
      <c r="CK62">
        <f t="shared" ca="1" si="195"/>
        <v>45.405028850531949</v>
      </c>
      <c r="CL62">
        <f t="shared" ca="1" si="196"/>
        <v>45.384595235766781</v>
      </c>
      <c r="CM62">
        <f t="shared" ca="1" si="197"/>
        <v>-1.6402534644221305E-6</v>
      </c>
      <c r="CN62">
        <f t="shared" ca="1" si="198"/>
        <v>1.3910708027253805E-6</v>
      </c>
      <c r="CO62">
        <f t="shared" ca="1" si="199"/>
        <v>45.421292278095933</v>
      </c>
      <c r="CP62">
        <f ca="1">(CM62*中間層!$C$3+CN62)*中間層!$C$3+CO62</f>
        <v>45.405028850531984</v>
      </c>
      <c r="CQ62">
        <f t="shared" si="247"/>
        <v>7</v>
      </c>
      <c r="CR62" s="3" t="s">
        <v>13</v>
      </c>
      <c r="CS62" s="2" t="s">
        <v>35</v>
      </c>
      <c r="CT62">
        <f ca="1">CT56^2*(CT57-CT58)-CT57^2*(CT56-CT58)+CT58^2*(CT56-CT57)</f>
        <v>-1.9999999999999673E-6</v>
      </c>
      <c r="CU62" s="3" t="s">
        <v>13</v>
      </c>
      <c r="CV62">
        <v>7</v>
      </c>
      <c r="CW62" s="7">
        <v>0.09</v>
      </c>
      <c r="CX62">
        <v>45.414720881187307</v>
      </c>
      <c r="CY62">
        <v>45.39798383671188</v>
      </c>
      <c r="CZ62">
        <v>45.381536343033666</v>
      </c>
      <c r="DA62">
        <v>45.366136922722404</v>
      </c>
      <c r="DB62">
        <v>45.353695192072678</v>
      </c>
      <c r="DC62">
        <v>45.373759425486057</v>
      </c>
      <c r="DD62">
        <f t="shared" ca="1" si="200"/>
        <v>45.414720881187307</v>
      </c>
      <c r="DE62">
        <f t="shared" ca="1" si="201"/>
        <v>45.39798383671188</v>
      </c>
      <c r="DF62">
        <f t="shared" ca="1" si="202"/>
        <v>45.381536343033666</v>
      </c>
      <c r="DG62">
        <f t="shared" ca="1" si="203"/>
        <v>5.7910159441235008E-8</v>
      </c>
      <c r="DH62">
        <f t="shared" ca="1" si="204"/>
        <v>-3.4342741342491945E-4</v>
      </c>
      <c r="DI62">
        <f t="shared" ca="1" si="205"/>
        <v>45.431747476459918</v>
      </c>
      <c r="DJ62">
        <f ca="1">(DG62*中間層!$C$3+DH62)*中間層!$C$3+DI62</f>
        <v>45.397983836711838</v>
      </c>
      <c r="DK62">
        <f t="shared" si="248"/>
        <v>7</v>
      </c>
      <c r="DL62" s="3" t="s">
        <v>13</v>
      </c>
      <c r="DM62" s="2" t="s">
        <v>35</v>
      </c>
      <c r="DN62">
        <f ca="1">DN56^2*(DN57-DN58)-DN57^2*(DN56-DN58)+DN58^2*(DN56-DN57)</f>
        <v>-1.9999999999999673E-6</v>
      </c>
      <c r="DO62" s="3" t="s">
        <v>13</v>
      </c>
      <c r="DP62">
        <v>7</v>
      </c>
      <c r="DQ62" s="7">
        <v>0.09</v>
      </c>
      <c r="DR62">
        <v>45.413560427311019</v>
      </c>
      <c r="DS62">
        <v>45.392770632889437</v>
      </c>
      <c r="DT62">
        <v>45.381676402678359</v>
      </c>
      <c r="DU62">
        <v>45.35611028065707</v>
      </c>
      <c r="DV62">
        <v>45.366720348752771</v>
      </c>
      <c r="DW62">
        <v>45.384264642869582</v>
      </c>
      <c r="DX62">
        <f t="shared" ca="1" si="206"/>
        <v>45.413560427311019</v>
      </c>
      <c r="DY62">
        <f t="shared" ca="1" si="207"/>
        <v>45.392770632889437</v>
      </c>
      <c r="DZ62">
        <f t="shared" ca="1" si="208"/>
        <v>45.381676402678359</v>
      </c>
      <c r="EA62">
        <f t="shared" ca="1" si="209"/>
        <v>1.9391128420993481E-6</v>
      </c>
      <c r="EB62">
        <f t="shared" ca="1" si="210"/>
        <v>-7.0666281474672131E-4</v>
      </c>
      <c r="EC62">
        <f t="shared" ca="1" si="211"/>
        <v>45.444045785943153</v>
      </c>
      <c r="ED62">
        <f ca="1">(EA62*中間層!$C$3+EB62)*中間層!$C$3+EC62</f>
        <v>45.392770632889473</v>
      </c>
      <c r="EE62">
        <f t="shared" si="249"/>
        <v>7</v>
      </c>
      <c r="EF62" s="3" t="s">
        <v>13</v>
      </c>
      <c r="EG62" s="2" t="s">
        <v>35</v>
      </c>
      <c r="EH62">
        <f ca="1">EH56^2*(EH57-EH58)-EH57^2*(EH56-EH58)+EH58^2*(EH56-EH57)</f>
        <v>-1.9999999999999673E-6</v>
      </c>
      <c r="EI62" s="3" t="s">
        <v>13</v>
      </c>
      <c r="EJ62">
        <v>7</v>
      </c>
      <c r="EK62" s="7">
        <v>0.09</v>
      </c>
      <c r="EL62">
        <v>45.411911147582458</v>
      </c>
      <c r="EM62">
        <v>45.393539434596711</v>
      </c>
      <c r="EN62">
        <v>45.372317811632819</v>
      </c>
      <c r="EO62">
        <v>45.358072861214119</v>
      </c>
      <c r="EP62">
        <v>45.383698049571343</v>
      </c>
      <c r="EQ62">
        <v>45.397290047851349</v>
      </c>
      <c r="ER62">
        <f t="shared" ca="1" si="212"/>
        <v>45.411911147582458</v>
      </c>
      <c r="ES62">
        <f t="shared" ca="1" si="213"/>
        <v>45.393539434596711</v>
      </c>
      <c r="ET62">
        <f t="shared" ca="1" si="214"/>
        <v>45.372317811632819</v>
      </c>
      <c r="EU62">
        <f t="shared" ca="1" si="215"/>
        <v>-5.6998199562985969E-7</v>
      </c>
      <c r="EV62">
        <f t="shared" ca="1" si="216"/>
        <v>-2.819369603705725E-4</v>
      </c>
      <c r="EW62">
        <f t="shared" ca="1" si="217"/>
        <v>45.427432950590074</v>
      </c>
      <c r="EX62">
        <f ca="1">(EU62*中間層!$C$3+EV62)*中間層!$C$3+EW62</f>
        <v>45.393539434596718</v>
      </c>
      <c r="EY62">
        <f t="shared" si="250"/>
        <v>7</v>
      </c>
      <c r="EZ62" s="3" t="s">
        <v>13</v>
      </c>
      <c r="FA62" s="2" t="s">
        <v>35</v>
      </c>
      <c r="FB62">
        <f ca="1">FB56^2*(FB57-FB58)-FB57^2*(FB56-FB58)+FB58^2*(FB56-FB57)</f>
        <v>-1.9999999999999673E-6</v>
      </c>
      <c r="FC62" s="3" t="s">
        <v>13</v>
      </c>
      <c r="FD62">
        <v>7</v>
      </c>
      <c r="FE62" s="7">
        <v>0.09</v>
      </c>
      <c r="FF62">
        <v>45.409926437445939</v>
      </c>
      <c r="FG62">
        <v>45.387180980199588</v>
      </c>
      <c r="FH62">
        <v>45.362455809777856</v>
      </c>
      <c r="FI62">
        <v>45.374076954274024</v>
      </c>
      <c r="FJ62">
        <v>45.398408761229334</v>
      </c>
      <c r="FK62">
        <v>45.397290047851349</v>
      </c>
      <c r="FL62">
        <f t="shared" ca="1" si="218"/>
        <v>45.409926437445939</v>
      </c>
      <c r="FM62">
        <f t="shared" ca="1" si="219"/>
        <v>45.387180980199588</v>
      </c>
      <c r="FN62">
        <f t="shared" ca="1" si="220"/>
        <v>45.362455809777856</v>
      </c>
      <c r="FO62">
        <f t="shared" ca="1" si="221"/>
        <v>-3.959426350775175E-7</v>
      </c>
      <c r="FP62">
        <f t="shared" ca="1" si="222"/>
        <v>-3.955177496656147E-4</v>
      </c>
      <c r="FQ62">
        <f t="shared" ca="1" si="223"/>
        <v>45.430692181516854</v>
      </c>
      <c r="FR62">
        <f ca="1">(FO62*中間層!$C$3+FP62)*中間層!$C$3+FQ62</f>
        <v>45.387180980199517</v>
      </c>
      <c r="FS62">
        <f t="shared" si="251"/>
        <v>7</v>
      </c>
      <c r="FT62" s="3" t="s">
        <v>13</v>
      </c>
      <c r="FU62" s="2" t="s">
        <v>35</v>
      </c>
      <c r="FV62">
        <f ca="1">FV56^2*(FV57-FV58)-FV57^2*(FV56-FV58)+FV58^2*(FV56-FV57)</f>
        <v>-1.9999999999999673E-6</v>
      </c>
      <c r="FW62" s="3" t="s">
        <v>13</v>
      </c>
      <c r="FX62">
        <v>7</v>
      </c>
      <c r="FY62" s="7">
        <v>0.09</v>
      </c>
      <c r="FZ62">
        <v>45.415559993350875</v>
      </c>
      <c r="GA62">
        <v>45.386112424895309</v>
      </c>
      <c r="GB62">
        <v>45.365039060944198</v>
      </c>
      <c r="GC62">
        <v>45.374076954274024</v>
      </c>
      <c r="GD62">
        <v>45.398408761229334</v>
      </c>
      <c r="GE62">
        <v>45.397290047851349</v>
      </c>
      <c r="GF62">
        <f t="shared" ca="1" si="224"/>
        <v>45.415559993350875</v>
      </c>
      <c r="GG62">
        <f t="shared" ca="1" si="225"/>
        <v>45.386112424895309</v>
      </c>
      <c r="GH62">
        <f t="shared" ca="1" si="226"/>
        <v>45.365039060944198</v>
      </c>
      <c r="GI62">
        <f t="shared" ca="1" si="227"/>
        <v>1.6748409008905583E-6</v>
      </c>
      <c r="GJ62">
        <f t="shared" ca="1" si="228"/>
        <v>-8.4017750424500535E-4</v>
      </c>
      <c r="GK62">
        <f t="shared" ca="1" si="229"/>
        <v>45.453381766310841</v>
      </c>
      <c r="GL62">
        <f ca="1">(GI62*中間層!$C$3+GJ62)*中間層!$C$3+GK62</f>
        <v>45.386112424895245</v>
      </c>
      <c r="GM62">
        <f t="shared" si="252"/>
        <v>7</v>
      </c>
      <c r="GN62" s="3" t="s">
        <v>13</v>
      </c>
      <c r="GO62" s="2" t="s">
        <v>35</v>
      </c>
      <c r="GP62">
        <f ca="1">GP56^2*(GP57-GP58)-GP57^2*(GP56-GP58)+GP58^2*(GP56-GP57)</f>
        <v>-1.9999999999999673E-6</v>
      </c>
      <c r="GQ62" s="3" t="s">
        <v>13</v>
      </c>
      <c r="GR62">
        <v>7</v>
      </c>
      <c r="GS62" s="7">
        <v>0.09</v>
      </c>
      <c r="GT62">
        <v>45.407934729894031</v>
      </c>
      <c r="GU62">
        <v>45.372938628057092</v>
      </c>
      <c r="GV62">
        <v>45.388416835640299</v>
      </c>
      <c r="GW62">
        <v>45.374076954274024</v>
      </c>
      <c r="GX62">
        <v>45.398408761229334</v>
      </c>
      <c r="GY62">
        <v>45.397290047851349</v>
      </c>
      <c r="GZ62">
        <f t="shared" ca="1" si="230"/>
        <v>45.407934729894031</v>
      </c>
      <c r="HA62">
        <f t="shared" ca="1" si="231"/>
        <v>45.372938628057092</v>
      </c>
      <c r="HB62">
        <f t="shared" ca="1" si="232"/>
        <v>45.388416835640299</v>
      </c>
      <c r="HC62">
        <f t="shared" ca="1" si="233"/>
        <v>1.0094861884030251E-5</v>
      </c>
      <c r="HD62">
        <f t="shared" ca="1" si="234"/>
        <v>-2.2141513193431449E-3</v>
      </c>
      <c r="HE62">
        <f t="shared" ca="1" si="235"/>
        <v>45.493405141151193</v>
      </c>
      <c r="HF62">
        <f ca="1">(HC62*中間層!$C$3+HD62)*中間層!$C$3+HE62</f>
        <v>45.372938628057184</v>
      </c>
      <c r="HG62">
        <f t="shared" si="253"/>
        <v>7</v>
      </c>
      <c r="HH62" s="3" t="s">
        <v>13</v>
      </c>
      <c r="HI62" s="2" t="s">
        <v>35</v>
      </c>
      <c r="HJ62">
        <f ca="1">HJ56^2*(HJ57-HJ58)-HJ57^2*(HJ56-HJ58)+HJ58^2*(HJ56-HJ57)</f>
        <v>-1.9999999999999673E-6</v>
      </c>
      <c r="HK62" s="3" t="s">
        <v>13</v>
      </c>
      <c r="HL62">
        <v>7</v>
      </c>
      <c r="HM62" s="7">
        <v>0.09</v>
      </c>
      <c r="HN62">
        <v>45.40904431937625</v>
      </c>
      <c r="HO62">
        <v>45.378482352785113</v>
      </c>
      <c r="HP62">
        <v>45.388416835640299</v>
      </c>
      <c r="HQ62">
        <v>45.374076954274024</v>
      </c>
      <c r="HR62">
        <v>45.398408761229334</v>
      </c>
      <c r="HS62">
        <v>45.397290047851349</v>
      </c>
      <c r="HT62">
        <f t="shared" ca="1" si="236"/>
        <v>45.40904431937625</v>
      </c>
      <c r="HU62">
        <f t="shared" ca="1" si="237"/>
        <v>45.378482352785113</v>
      </c>
      <c r="HV62">
        <f t="shared" ca="1" si="238"/>
        <v>45.388416835640299</v>
      </c>
      <c r="HW62">
        <f t="shared" ca="1" si="239"/>
        <v>8.0992898892654921E-6</v>
      </c>
      <c r="HX62">
        <f t="shared" ca="1" si="240"/>
        <v>-1.8261328152124178E-3</v>
      </c>
      <c r="HY62">
        <f t="shared" ca="1" si="241"/>
        <v>45.480102735413759</v>
      </c>
      <c r="HZ62">
        <f ca="1">(HW62*中間層!$C$3+HX62)*中間層!$C$3+HY62</f>
        <v>45.37848235278517</v>
      </c>
      <c r="IA62">
        <f t="shared" si="254"/>
        <v>7</v>
      </c>
      <c r="IB62" s="3" t="s">
        <v>13</v>
      </c>
      <c r="IC62" s="2" t="s">
        <v>35</v>
      </c>
      <c r="ID62">
        <f ca="1">ID56^2*(ID57-ID58)-ID57^2*(ID56-ID58)+ID58^2*(ID56-ID57)</f>
        <v>-1.9999999999999673E-6</v>
      </c>
      <c r="IE62" s="3" t="s">
        <v>13</v>
      </c>
    </row>
    <row r="63" spans="1:239" x14ac:dyDescent="0.25">
      <c r="A63">
        <f t="shared" si="242"/>
        <v>8</v>
      </c>
      <c r="B63" s="7">
        <v>0.1</v>
      </c>
      <c r="C63">
        <v>44.905301859266238</v>
      </c>
      <c r="D63">
        <v>44.904516458122011</v>
      </c>
      <c r="E63">
        <v>44.896787954049906</v>
      </c>
      <c r="F63">
        <v>44.886341141050892</v>
      </c>
      <c r="G63">
        <v>44.873006245332846</v>
      </c>
      <c r="H63">
        <v>44.859358019559416</v>
      </c>
      <c r="I63">
        <f t="shared" ca="1" si="170"/>
        <v>44.905301859266238</v>
      </c>
      <c r="J63">
        <f t="shared" ca="1" si="171"/>
        <v>44.904516458122011</v>
      </c>
      <c r="K63">
        <f t="shared" ca="1" si="172"/>
        <v>44.896787954049906</v>
      </c>
      <c r="L63">
        <f t="shared" ca="1" si="173"/>
        <v>-1.3886205855742447E-6</v>
      </c>
      <c r="M63">
        <f t="shared" ca="1" si="174"/>
        <v>1.9258506495177131E-4</v>
      </c>
      <c r="N63">
        <f t="shared" ca="1" si="175"/>
        <v>44.899144157482596</v>
      </c>
      <c r="O63">
        <f ca="1">(L63*中間層!$C$3+M63)*中間層!$C$3+N63</f>
        <v>44.904516458122032</v>
      </c>
      <c r="P63">
        <f t="shared" si="243"/>
        <v>8</v>
      </c>
      <c r="Q63" s="3" t="s">
        <v>13</v>
      </c>
      <c r="R63" s="2" t="s">
        <v>24</v>
      </c>
      <c r="S63">
        <f ca="1">(S59*(S57-S58)-S60*(S56-S58)+S61*(S56-S57))/S62</f>
        <v>-10.524951645413289</v>
      </c>
      <c r="T63" s="3" t="s">
        <v>13</v>
      </c>
      <c r="U63">
        <v>8</v>
      </c>
      <c r="V63" s="7">
        <v>0.1</v>
      </c>
      <c r="W63">
        <v>44.903304271724124</v>
      </c>
      <c r="X63">
        <v>44.900533093147224</v>
      </c>
      <c r="Y63">
        <v>44.889750890410568</v>
      </c>
      <c r="Z63">
        <v>44.874819404259114</v>
      </c>
      <c r="AA63">
        <v>44.873006245332846</v>
      </c>
      <c r="AB63">
        <v>44.854336085297462</v>
      </c>
      <c r="AC63">
        <f t="shared" ca="1" si="176"/>
        <v>44.903304271724124</v>
      </c>
      <c r="AD63">
        <f t="shared" ca="1" si="177"/>
        <v>44.900533093147224</v>
      </c>
      <c r="AE63">
        <f t="shared" ca="1" si="178"/>
        <v>44.889750890410568</v>
      </c>
      <c r="AF63">
        <f t="shared" ca="1" si="179"/>
        <v>-1.6022048319500755E-6</v>
      </c>
      <c r="AG63">
        <f t="shared" ca="1" si="180"/>
        <v>1.8490715325469864E-4</v>
      </c>
      <c r="AH63">
        <f t="shared" ca="1" si="181"/>
        <v>44.898064426141261</v>
      </c>
      <c r="AI63">
        <f ca="1">(AF63*中間層!$C$3+AG63)*中間層!$C$3+AH63</f>
        <v>44.900533093147232</v>
      </c>
      <c r="AJ63">
        <f t="shared" si="244"/>
        <v>8</v>
      </c>
      <c r="AK63" s="3" t="s">
        <v>13</v>
      </c>
      <c r="AL63" s="2" t="s">
        <v>24</v>
      </c>
      <c r="AM63">
        <f ca="1">(AM59*(AM57-AM58)-AM60*(AM56-AM58)+AM61*(AM56-AM57))/AM62</f>
        <v>-10.973679935744231</v>
      </c>
      <c r="AN63">
        <v>8</v>
      </c>
      <c r="AO63" s="7">
        <v>0.1</v>
      </c>
      <c r="AP63">
        <v>44.901470362379371</v>
      </c>
      <c r="AQ63">
        <v>44.895259553542566</v>
      </c>
      <c r="AR63">
        <v>44.879222865984737</v>
      </c>
      <c r="AS63">
        <v>44.858572671865758</v>
      </c>
      <c r="AT63">
        <v>44.853521882905326</v>
      </c>
      <c r="AU63">
        <v>44.835776237344987</v>
      </c>
      <c r="AV63">
        <f t="shared" ca="1" si="182"/>
        <v>44.901470362379371</v>
      </c>
      <c r="AW63">
        <f t="shared" ca="1" si="183"/>
        <v>44.895259553542566</v>
      </c>
      <c r="AX63">
        <f t="shared" ca="1" si="184"/>
        <v>44.879222865984737</v>
      </c>
      <c r="AY63">
        <f t="shared" ca="1" si="185"/>
        <v>-1.9651757442043161E-6</v>
      </c>
      <c r="AZ63">
        <f t="shared" ca="1" si="186"/>
        <v>1.7056018489462589E-4</v>
      </c>
      <c r="BA63">
        <f t="shared" ca="1" si="187"/>
        <v>44.89785529249513</v>
      </c>
      <c r="BB63">
        <f ca="1">(AY63*中間層!$C$3+AZ63)*中間層!$C$3+BA63</f>
        <v>44.895259553542552</v>
      </c>
      <c r="BC63">
        <f t="shared" si="245"/>
        <v>8</v>
      </c>
      <c r="BD63" s="3" t="s">
        <v>13</v>
      </c>
      <c r="BE63" s="2" t="s">
        <v>24</v>
      </c>
      <c r="BF63">
        <f ca="1">(BF59*(BF57-BF58)-BF60*(BF56-BF58)+BF61*(BF56-BF57))/BF62</f>
        <v>-11.414947723276301</v>
      </c>
      <c r="BG63" s="3" t="s">
        <v>13</v>
      </c>
      <c r="BH63">
        <v>8</v>
      </c>
      <c r="BI63" s="7">
        <v>0.1</v>
      </c>
      <c r="BJ63">
        <v>44.900291491571991</v>
      </c>
      <c r="BK63">
        <v>44.890994015318959</v>
      </c>
      <c r="BL63">
        <v>44.871029163771745</v>
      </c>
      <c r="BM63">
        <v>44.859250546531491</v>
      </c>
      <c r="BN63">
        <v>44.840702941443851</v>
      </c>
      <c r="BO63">
        <v>44.812301308059233</v>
      </c>
      <c r="BP63">
        <f t="shared" ca="1" si="188"/>
        <v>44.900291491571991</v>
      </c>
      <c r="BQ63">
        <f t="shared" ca="1" si="189"/>
        <v>44.890994015318959</v>
      </c>
      <c r="BR63">
        <f t="shared" ca="1" si="190"/>
        <v>44.871029163771745</v>
      </c>
      <c r="BS63">
        <f t="shared" ca="1" si="191"/>
        <v>-2.1334750588357563E-6</v>
      </c>
      <c r="BT63">
        <f t="shared" ca="1" si="192"/>
        <v>1.3407173376485558E-4</v>
      </c>
      <c r="BU63">
        <f t="shared" ca="1" si="193"/>
        <v>44.898921592530876</v>
      </c>
      <c r="BV63">
        <f ca="1">(BS63*中間層!$C$3+BT63)*中間層!$C$3+BU63</f>
        <v>44.890994015319002</v>
      </c>
      <c r="BW63">
        <f t="shared" si="246"/>
        <v>8</v>
      </c>
      <c r="BX63" s="3" t="s">
        <v>13</v>
      </c>
      <c r="BY63" s="2" t="s">
        <v>24</v>
      </c>
      <c r="BZ63">
        <f ca="1">(BZ59*(BZ57-BZ58)-BZ60*(BZ56-BZ58)+BZ61*(BZ56-BZ57))/BZ62</f>
        <v>-11.955777353051174</v>
      </c>
      <c r="CA63" s="3" t="s">
        <v>13</v>
      </c>
      <c r="CB63">
        <v>8</v>
      </c>
      <c r="CC63" s="7">
        <v>0.1</v>
      </c>
      <c r="CD63">
        <v>44.901855099407477</v>
      </c>
      <c r="CE63">
        <v>44.885696744006481</v>
      </c>
      <c r="CF63">
        <v>44.860582575734689</v>
      </c>
      <c r="CG63">
        <v>44.847525112394777</v>
      </c>
      <c r="CH63">
        <v>44.831433722890523</v>
      </c>
      <c r="CI63">
        <v>44.819989720867547</v>
      </c>
      <c r="CJ63">
        <f t="shared" ca="1" si="194"/>
        <v>44.901855099407477</v>
      </c>
      <c r="CK63">
        <f t="shared" ca="1" si="195"/>
        <v>44.885696744006481</v>
      </c>
      <c r="CL63">
        <f t="shared" ca="1" si="196"/>
        <v>44.860582575734689</v>
      </c>
      <c r="CM63">
        <f t="shared" ca="1" si="197"/>
        <v>-1.7911625741598983E-6</v>
      </c>
      <c r="CN63">
        <f t="shared" ca="1" si="198"/>
        <v>-5.4492721896082001E-5</v>
      </c>
      <c r="CO63">
        <f t="shared" ca="1" si="199"/>
        <v>44.909057641937672</v>
      </c>
      <c r="CP63">
        <f ca="1">(CM63*中間層!$C$3+CN63)*中間層!$C$3+CO63</f>
        <v>44.885696744006466</v>
      </c>
      <c r="CQ63">
        <f t="shared" si="247"/>
        <v>8</v>
      </c>
      <c r="CR63" s="3" t="s">
        <v>13</v>
      </c>
      <c r="CS63" s="2" t="s">
        <v>24</v>
      </c>
      <c r="CT63">
        <f ca="1">(CT59*(CT57-CT58)-CT60*(CT56-CT58)+CT61*(CT56-CT57))/CT62</f>
        <v>-5.2868111916904743</v>
      </c>
      <c r="CU63" s="3" t="s">
        <v>13</v>
      </c>
      <c r="CV63">
        <v>8</v>
      </c>
      <c r="CW63" s="7">
        <v>0.1</v>
      </c>
      <c r="CX63">
        <v>44.898639346581277</v>
      </c>
      <c r="CY63">
        <v>44.877112442744654</v>
      </c>
      <c r="CZ63">
        <v>44.859956060119153</v>
      </c>
      <c r="DA63">
        <v>44.835943379103732</v>
      </c>
      <c r="DB63">
        <v>44.822812365883287</v>
      </c>
      <c r="DC63">
        <v>44.842770225168145</v>
      </c>
      <c r="DD63">
        <f t="shared" ca="1" si="200"/>
        <v>44.898639346581277</v>
      </c>
      <c r="DE63">
        <f t="shared" ca="1" si="201"/>
        <v>44.877112442744654</v>
      </c>
      <c r="DF63">
        <f t="shared" ca="1" si="202"/>
        <v>44.859956060119153</v>
      </c>
      <c r="DG63">
        <f t="shared" ca="1" si="203"/>
        <v>8.7410424222434817E-7</v>
      </c>
      <c r="DH63">
        <f t="shared" ca="1" si="204"/>
        <v>-5.616537130661213E-4</v>
      </c>
      <c r="DI63">
        <f t="shared" ca="1" si="205"/>
        <v>44.924536771629036</v>
      </c>
      <c r="DJ63">
        <f ca="1">(DG63*中間層!$C$3+DH63)*中間層!$C$3+DI63</f>
        <v>44.877112442744668</v>
      </c>
      <c r="DK63">
        <f t="shared" si="248"/>
        <v>8</v>
      </c>
      <c r="DL63" s="3" t="s">
        <v>13</v>
      </c>
      <c r="DM63" s="2" t="s">
        <v>24</v>
      </c>
      <c r="DN63">
        <f ca="1">(DN59*(DN57-DN58)-DN60*(DN56-DN58)+DN61*(DN56-DN57))/DN62</f>
        <v>-6.341008443100475</v>
      </c>
      <c r="DO63" s="3" t="s">
        <v>13</v>
      </c>
      <c r="DP63">
        <v>8</v>
      </c>
      <c r="DQ63" s="7">
        <v>0.1</v>
      </c>
      <c r="DR63">
        <v>44.896941947112353</v>
      </c>
      <c r="DS63">
        <v>44.870530897110044</v>
      </c>
      <c r="DT63">
        <v>44.851890144627404</v>
      </c>
      <c r="DU63">
        <v>44.825619447464646</v>
      </c>
      <c r="DV63">
        <v>44.836717333463916</v>
      </c>
      <c r="DW63">
        <v>44.862667464465673</v>
      </c>
      <c r="DX63">
        <f t="shared" ca="1" si="206"/>
        <v>44.896941947112353</v>
      </c>
      <c r="DY63">
        <f t="shared" ca="1" si="207"/>
        <v>44.870530897110044</v>
      </c>
      <c r="DZ63">
        <f t="shared" ca="1" si="208"/>
        <v>44.851890144627404</v>
      </c>
      <c r="EA63">
        <f t="shared" ca="1" si="209"/>
        <v>1.5540595039328764E-6</v>
      </c>
      <c r="EB63">
        <f t="shared" ca="1" si="210"/>
        <v>-7.6132992563628934E-4</v>
      </c>
      <c r="EC63">
        <f t="shared" ca="1" si="211"/>
        <v>44.931123294634311</v>
      </c>
      <c r="ED63">
        <f ca="1">(EA63*中間層!$C$3+EB63)*中間層!$C$3+EC63</f>
        <v>44.870530897110008</v>
      </c>
      <c r="EE63">
        <f t="shared" si="249"/>
        <v>8</v>
      </c>
      <c r="EF63" s="3" t="s">
        <v>13</v>
      </c>
      <c r="EG63" s="2" t="s">
        <v>24</v>
      </c>
      <c r="EH63">
        <f ca="1">(EH59*(EH57-EH58)-EH60*(EH56-EH58)+EH61*(EH56-EH57))/EH62</f>
        <v>-4.9597610337626916</v>
      </c>
      <c r="EI63" s="3" t="s">
        <v>13</v>
      </c>
      <c r="EJ63">
        <v>8</v>
      </c>
      <c r="EK63" s="7">
        <v>0.1</v>
      </c>
      <c r="EL63">
        <v>44.894843151348582</v>
      </c>
      <c r="EM63">
        <v>44.874775846213339</v>
      </c>
      <c r="EN63">
        <v>44.843692875764091</v>
      </c>
      <c r="EO63">
        <v>44.82843977181038</v>
      </c>
      <c r="EP63">
        <v>44.854040111520206</v>
      </c>
      <c r="EQ63">
        <v>44.876475652946802</v>
      </c>
      <c r="ER63">
        <f t="shared" ca="1" si="212"/>
        <v>44.894843151348582</v>
      </c>
      <c r="ES63">
        <f t="shared" ca="1" si="213"/>
        <v>44.874775846213339</v>
      </c>
      <c r="ET63">
        <f t="shared" ca="1" si="214"/>
        <v>44.843692875764091</v>
      </c>
      <c r="EU63">
        <f t="shared" ca="1" si="215"/>
        <v>-2.2031330628033176E-6</v>
      </c>
      <c r="EV63">
        <f t="shared" ca="1" si="216"/>
        <v>-7.0876143284692722E-5</v>
      </c>
      <c r="EW63">
        <f t="shared" ca="1" si="217"/>
        <v>44.903894791169733</v>
      </c>
      <c r="EX63">
        <f ca="1">(EU63*中間層!$C$3+EV63)*中間層!$C$3+EW63</f>
        <v>44.874775846213232</v>
      </c>
      <c r="EY63">
        <f t="shared" si="250"/>
        <v>8</v>
      </c>
      <c r="EZ63" s="3" t="s">
        <v>13</v>
      </c>
      <c r="FA63" s="2" t="s">
        <v>24</v>
      </c>
      <c r="FB63">
        <f ca="1">(FB59*(FB57-FB58)-FB60*(FB56-FB58)+FB61*(FB56-FB57))/FB62</f>
        <v>-31.006887910939813</v>
      </c>
      <c r="FC63" s="3" t="s">
        <v>13</v>
      </c>
      <c r="FD63">
        <v>8</v>
      </c>
      <c r="FE63" s="7">
        <v>0.1</v>
      </c>
      <c r="FF63">
        <v>44.892134901771499</v>
      </c>
      <c r="FG63">
        <v>44.866414750088822</v>
      </c>
      <c r="FH63">
        <v>44.833301241243518</v>
      </c>
      <c r="FI63">
        <v>44.845837085267569</v>
      </c>
      <c r="FJ63">
        <v>44.880513479986597</v>
      </c>
      <c r="FK63">
        <v>44.876475652946802</v>
      </c>
      <c r="FL63">
        <f t="shared" ca="1" si="218"/>
        <v>44.892134901771499</v>
      </c>
      <c r="FM63">
        <f t="shared" ca="1" si="219"/>
        <v>44.866414750088822</v>
      </c>
      <c r="FN63">
        <f t="shared" ca="1" si="220"/>
        <v>44.833301241243518</v>
      </c>
      <c r="FO63">
        <f t="shared" ca="1" si="221"/>
        <v>-1.478671432527335E-6</v>
      </c>
      <c r="FP63">
        <f t="shared" ca="1" si="222"/>
        <v>-2.9260231877472595E-4</v>
      </c>
      <c r="FQ63">
        <f t="shared" ca="1" si="223"/>
        <v>44.910461696291534</v>
      </c>
      <c r="FR63">
        <f ca="1">(FO63*中間層!$C$3+FP63)*中間層!$C$3+FQ63</f>
        <v>44.866414750088786</v>
      </c>
      <c r="FS63">
        <f t="shared" si="251"/>
        <v>8</v>
      </c>
      <c r="FT63" s="3" t="s">
        <v>13</v>
      </c>
      <c r="FU63" s="2" t="s">
        <v>24</v>
      </c>
      <c r="FV63">
        <f ca="1">(FV59*(FV57-FV58)-FV60*(FV56-FV58)+FV61*(FV56-FV57))/FV62</f>
        <v>-23.935906084571581</v>
      </c>
      <c r="FW63" s="3" t="s">
        <v>13</v>
      </c>
      <c r="FX63">
        <v>8</v>
      </c>
      <c r="FY63" s="7">
        <v>0.1</v>
      </c>
      <c r="FZ63">
        <v>44.900333711150815</v>
      </c>
      <c r="GA63">
        <v>44.858201177210347</v>
      </c>
      <c r="GB63">
        <v>44.837052492143314</v>
      </c>
      <c r="GC63">
        <v>44.845837085267569</v>
      </c>
      <c r="GD63">
        <v>44.880513479986597</v>
      </c>
      <c r="GE63">
        <v>44.876475652946802</v>
      </c>
      <c r="GF63">
        <f t="shared" ca="1" si="224"/>
        <v>44.900333711150815</v>
      </c>
      <c r="GG63">
        <f t="shared" ca="1" si="225"/>
        <v>44.858201177210347</v>
      </c>
      <c r="GH63">
        <f t="shared" ca="1" si="226"/>
        <v>44.837052492143314</v>
      </c>
      <c r="GI63">
        <f t="shared" ca="1" si="227"/>
        <v>4.1967697746858901E-6</v>
      </c>
      <c r="GJ63">
        <f t="shared" ca="1" si="228"/>
        <v>-1.4721661450123947E-3</v>
      </c>
      <c r="GK63">
        <f t="shared" ca="1" si="229"/>
        <v>44.963450093964695</v>
      </c>
      <c r="GL63">
        <f ca="1">(GI63*中間層!$C$3+GJ63)*中間層!$C$3+GK63</f>
        <v>44.858201177210312</v>
      </c>
      <c r="GM63">
        <f t="shared" si="252"/>
        <v>8</v>
      </c>
      <c r="GN63" s="3" t="s">
        <v>13</v>
      </c>
      <c r="GO63" s="2" t="s">
        <v>24</v>
      </c>
      <c r="GP63">
        <f ca="1">(GP59*(GP57-GP58)-GP60*(GP56-GP58)+GP61*(GP56-GP57))/GP62</f>
        <v>-6.2743009685285376</v>
      </c>
      <c r="GQ63" s="3" t="s">
        <v>13</v>
      </c>
      <c r="GR63">
        <v>8</v>
      </c>
      <c r="GS63" s="7">
        <v>0.1</v>
      </c>
      <c r="GT63">
        <v>44.891805518267184</v>
      </c>
      <c r="GU63">
        <v>44.846538282623115</v>
      </c>
      <c r="GV63">
        <v>44.863166279533921</v>
      </c>
      <c r="GW63">
        <v>44.845837085267569</v>
      </c>
      <c r="GX63">
        <v>44.880513479986597</v>
      </c>
      <c r="GY63">
        <v>44.876475652946802</v>
      </c>
      <c r="GZ63">
        <f t="shared" ca="1" si="230"/>
        <v>44.891805518267184</v>
      </c>
      <c r="HA63">
        <f t="shared" ca="1" si="231"/>
        <v>44.846538282623115</v>
      </c>
      <c r="HB63">
        <f t="shared" ca="1" si="232"/>
        <v>44.863166279533921</v>
      </c>
      <c r="HC63">
        <f t="shared" ca="1" si="233"/>
        <v>1.2379046510975968E-5</v>
      </c>
      <c r="HD63">
        <f t="shared" ca="1" si="234"/>
        <v>-2.7622016895276148E-3</v>
      </c>
      <c r="HE63">
        <f t="shared" ca="1" si="235"/>
        <v>44.998967986466113</v>
      </c>
      <c r="HF63">
        <f ca="1">(HC63*中間層!$C$3+HD63)*中間層!$C$3+HE63</f>
        <v>44.846538282623108</v>
      </c>
      <c r="HG63">
        <f t="shared" si="253"/>
        <v>8</v>
      </c>
      <c r="HH63" s="3" t="s">
        <v>13</v>
      </c>
      <c r="HI63" s="2" t="s">
        <v>24</v>
      </c>
      <c r="HJ63">
        <f ca="1">(HJ59*(HJ57-HJ58)-HJ60*(HJ56-HJ58)+HJ61*(HJ56-HJ57))/HJ62</f>
        <v>-11.428408657948772</v>
      </c>
      <c r="HK63" s="3" t="s">
        <v>13</v>
      </c>
      <c r="HL63">
        <v>8</v>
      </c>
      <c r="HM63" s="7">
        <v>0.1</v>
      </c>
      <c r="HN63">
        <v>44.885318696943436</v>
      </c>
      <c r="HO63">
        <v>44.853762820194191</v>
      </c>
      <c r="HP63">
        <v>44.863166279533921</v>
      </c>
      <c r="HQ63">
        <v>44.845837085267569</v>
      </c>
      <c r="HR63">
        <v>44.880513479986597</v>
      </c>
      <c r="HS63">
        <v>44.876475652946802</v>
      </c>
      <c r="HT63">
        <f t="shared" ca="1" si="236"/>
        <v>44.885318696943436</v>
      </c>
      <c r="HU63">
        <f t="shared" ca="1" si="237"/>
        <v>44.853762820194191</v>
      </c>
      <c r="HV63">
        <f t="shared" ca="1" si="238"/>
        <v>44.863166279533921</v>
      </c>
      <c r="HW63">
        <f t="shared" ca="1" si="239"/>
        <v>8.1918672177962434E-6</v>
      </c>
      <c r="HX63">
        <f t="shared" ca="1" si="240"/>
        <v>-1.8598976176541274E-3</v>
      </c>
      <c r="HY63">
        <f t="shared" ca="1" si="241"/>
        <v>44.957833909781606</v>
      </c>
      <c r="HZ63">
        <f ca="1">(HW63*中間層!$C$3+HX63)*中間層!$C$3+HY63</f>
        <v>44.853762820194156</v>
      </c>
      <c r="IA63">
        <f t="shared" si="254"/>
        <v>8</v>
      </c>
      <c r="IB63" s="3" t="s">
        <v>13</v>
      </c>
      <c r="IC63" s="2" t="s">
        <v>24</v>
      </c>
      <c r="ID63">
        <f ca="1">(ID59*(ID57-ID58)-ID60*(ID56-ID58)+ID61*(ID56-ID57))/ID62</f>
        <v>-10.785089188531003</v>
      </c>
      <c r="IE63" s="3" t="s">
        <v>13</v>
      </c>
    </row>
    <row r="64" spans="1:239" x14ac:dyDescent="0.25">
      <c r="A64">
        <f t="shared" si="242"/>
        <v>9</v>
      </c>
      <c r="B64" s="7">
        <v>0.11</v>
      </c>
      <c r="C64">
        <v>44.38644238585816</v>
      </c>
      <c r="D64">
        <v>44.384675768563199</v>
      </c>
      <c r="E64">
        <v>44.375332070220942</v>
      </c>
      <c r="F64">
        <v>44.362988777648354</v>
      </c>
      <c r="G64">
        <v>44.34756329388469</v>
      </c>
      <c r="H64">
        <v>44.333791785133457</v>
      </c>
      <c r="I64">
        <f t="shared" ca="1" si="170"/>
        <v>44.38644238585816</v>
      </c>
      <c r="J64">
        <f t="shared" ca="1" si="171"/>
        <v>44.384675768563199</v>
      </c>
      <c r="K64">
        <f t="shared" ca="1" si="172"/>
        <v>44.375332070220942</v>
      </c>
      <c r="L64">
        <f t="shared" ca="1" si="173"/>
        <v>-1.5154162094604545E-6</v>
      </c>
      <c r="M64">
        <f t="shared" ca="1" si="174"/>
        <v>1.91980085519603E-4</v>
      </c>
      <c r="N64">
        <f t="shared" ca="1" si="175"/>
        <v>44.380631922105849</v>
      </c>
      <c r="O64">
        <f ca="1">(L64*中間層!$C$3+M64)*中間層!$C$3+N64</f>
        <v>44.384675768563206</v>
      </c>
      <c r="P64">
        <f t="shared" si="243"/>
        <v>9</v>
      </c>
      <c r="Q64" s="3" t="s">
        <v>13</v>
      </c>
      <c r="R64" s="2" t="s">
        <v>25</v>
      </c>
      <c r="S64">
        <f ca="1">(S56^2*(S60-S61)-S57^2*(S59-S61)+S58^2*(S59-S60))/S62</f>
        <v>-49.773829110340579</v>
      </c>
      <c r="T64" s="3" t="s">
        <v>13</v>
      </c>
      <c r="U64">
        <v>9</v>
      </c>
      <c r="V64" s="7">
        <v>0.11</v>
      </c>
      <c r="W64">
        <v>44.384363979504329</v>
      </c>
      <c r="X64">
        <v>44.380025854277378</v>
      </c>
      <c r="Y64">
        <v>44.367121852735025</v>
      </c>
      <c r="Z64">
        <v>44.352176861756185</v>
      </c>
      <c r="AA64">
        <v>44.34756329388469</v>
      </c>
      <c r="AB64">
        <v>44.325169624872196</v>
      </c>
      <c r="AC64">
        <f t="shared" ca="1" si="176"/>
        <v>44.384363979504329</v>
      </c>
      <c r="AD64">
        <f t="shared" ca="1" si="177"/>
        <v>44.380025854277378</v>
      </c>
      <c r="AE64">
        <f t="shared" ca="1" si="178"/>
        <v>44.367121852735025</v>
      </c>
      <c r="AF64">
        <f t="shared" ca="1" si="179"/>
        <v>-1.7131752630775735E-6</v>
      </c>
      <c r="AG64">
        <f t="shared" ca="1" si="180"/>
        <v>1.702137849230212E-4</v>
      </c>
      <c r="AH64">
        <f t="shared" ca="1" si="181"/>
        <v>44.380136228415964</v>
      </c>
      <c r="AI64">
        <f ca="1">(AF64*中間層!$C$3+AG64)*中間層!$C$3+AH64</f>
        <v>44.380025854277491</v>
      </c>
      <c r="AJ64">
        <f t="shared" si="244"/>
        <v>9</v>
      </c>
      <c r="AK64" s="3" t="s">
        <v>13</v>
      </c>
      <c r="AL64" s="2" t="s">
        <v>25</v>
      </c>
      <c r="AM64">
        <f ca="1">(AM56^2*(AM60-AM61)-AM57^2*(AM59-AM61)+AM58^2*(AM59-AM60))/AM62</f>
        <v>-49.746251100462672</v>
      </c>
      <c r="AN64">
        <v>9</v>
      </c>
      <c r="AO64" s="7">
        <v>0.11</v>
      </c>
      <c r="AP64">
        <v>44.38219970409488</v>
      </c>
      <c r="AQ64">
        <v>44.374021242477163</v>
      </c>
      <c r="AR64">
        <v>44.357372812397188</v>
      </c>
      <c r="AS64">
        <v>44.333004793238942</v>
      </c>
      <c r="AT64">
        <v>44.324556384438431</v>
      </c>
      <c r="AU64">
        <v>44.301523114745763</v>
      </c>
      <c r="AV64">
        <f t="shared" ca="1" si="182"/>
        <v>44.38219970409488</v>
      </c>
      <c r="AW64">
        <f t="shared" ca="1" si="183"/>
        <v>44.374021242477163</v>
      </c>
      <c r="AX64">
        <f t="shared" ca="1" si="184"/>
        <v>44.357372812397188</v>
      </c>
      <c r="AY64">
        <f t="shared" ca="1" si="185"/>
        <v>-1.6939936924518406E-6</v>
      </c>
      <c r="AZ64">
        <f t="shared" ca="1" si="186"/>
        <v>9.0529821513385395E-5</v>
      </c>
      <c r="BA64">
        <f t="shared" ca="1" si="187"/>
        <v>44.381908197250368</v>
      </c>
      <c r="BB64">
        <f ca="1">(AY64*中間層!$C$3+AZ64)*中間層!$C$3+BA64</f>
        <v>44.374021242477191</v>
      </c>
      <c r="BC64">
        <f t="shared" si="245"/>
        <v>9</v>
      </c>
      <c r="BD64" s="3" t="s">
        <v>13</v>
      </c>
      <c r="BE64" s="2" t="s">
        <v>25</v>
      </c>
      <c r="BF64">
        <f ca="1">(BF56^2*(BF60-BF61)-BF57^2*(BF59-BF61)+BF58^2*(BF59-BF60))/BF62</f>
        <v>-49.726692084649891</v>
      </c>
      <c r="BG64" s="3" t="s">
        <v>13</v>
      </c>
      <c r="BH64">
        <v>9</v>
      </c>
      <c r="BI64" s="7">
        <v>0.11</v>
      </c>
      <c r="BJ64">
        <v>44.38093986986236</v>
      </c>
      <c r="BK64">
        <v>44.369283839262771</v>
      </c>
      <c r="BL64">
        <v>44.347793112672626</v>
      </c>
      <c r="BM64">
        <v>44.331510504193673</v>
      </c>
      <c r="BN64">
        <v>44.307500503119115</v>
      </c>
      <c r="BO64">
        <v>44.278906311153712</v>
      </c>
      <c r="BP64">
        <f t="shared" ca="1" si="188"/>
        <v>44.38093986986236</v>
      </c>
      <c r="BQ64">
        <f t="shared" ca="1" si="189"/>
        <v>44.369283839262771</v>
      </c>
      <c r="BR64">
        <f t="shared" ca="1" si="190"/>
        <v>44.347793112672626</v>
      </c>
      <c r="BS64">
        <f t="shared" ca="1" si="191"/>
        <v>-1.9669391981115041E-6</v>
      </c>
      <c r="BT64">
        <f t="shared" ca="1" si="192"/>
        <v>6.1920267724886345E-5</v>
      </c>
      <c r="BU64">
        <f t="shared" ca="1" si="193"/>
        <v>44.382761204471379</v>
      </c>
      <c r="BV64">
        <f ca="1">(BS64*中間層!$C$3+BT64)*中間層!$C$3+BU64</f>
        <v>44.369283839262749</v>
      </c>
      <c r="BW64">
        <f t="shared" si="246"/>
        <v>9</v>
      </c>
      <c r="BX64" s="3" t="s">
        <v>13</v>
      </c>
      <c r="BY64" s="2" t="s">
        <v>25</v>
      </c>
      <c r="BZ64">
        <f ca="1">(BZ56^2*(BZ60-BZ61)-BZ57^2*(BZ59-BZ61)+BZ58^2*(BZ59-BZ60))/BZ62</f>
        <v>-49.660304361490361</v>
      </c>
      <c r="CA64" s="3" t="s">
        <v>13</v>
      </c>
      <c r="CB64">
        <v>9</v>
      </c>
      <c r="CC64" s="7">
        <v>0.11</v>
      </c>
      <c r="CD64">
        <v>44.385566930187686</v>
      </c>
      <c r="CE64">
        <v>44.365307275242635</v>
      </c>
      <c r="CF64">
        <v>44.335471083607217</v>
      </c>
      <c r="CG64">
        <v>44.3156478978973</v>
      </c>
      <c r="CH64">
        <v>44.297243523990041</v>
      </c>
      <c r="CI64">
        <v>44.286159190695024</v>
      </c>
      <c r="CJ64">
        <f t="shared" ca="1" si="194"/>
        <v>44.385566930187686</v>
      </c>
      <c r="CK64">
        <f t="shared" ca="1" si="195"/>
        <v>44.365307275242635</v>
      </c>
      <c r="CL64">
        <f t="shared" ca="1" si="196"/>
        <v>44.335471083607217</v>
      </c>
      <c r="CM64">
        <f t="shared" ca="1" si="197"/>
        <v>-1.9153073380748538E-6</v>
      </c>
      <c r="CN64">
        <f t="shared" ca="1" si="198"/>
        <v>-1.1789699818997679E-4</v>
      </c>
      <c r="CO64">
        <f t="shared" ca="1" si="199"/>
        <v>44.396250048442361</v>
      </c>
      <c r="CP64">
        <f ca="1">(CM64*中間層!$C$3+CN64)*中間層!$C$3+CO64</f>
        <v>44.365307275242614</v>
      </c>
      <c r="CQ64">
        <f t="shared" si="247"/>
        <v>9</v>
      </c>
      <c r="CR64" s="3" t="s">
        <v>13</v>
      </c>
      <c r="CS64" s="2" t="s">
        <v>25</v>
      </c>
      <c r="CT64">
        <f ca="1">(CT56^2*(CT60-CT61)-CT57^2*(CT59-CT61)+CT58^2*(CT59-CT60))/CT62</f>
        <v>-50.928716526133961</v>
      </c>
      <c r="CU64" s="3" t="s">
        <v>13</v>
      </c>
      <c r="CV64">
        <v>9</v>
      </c>
      <c r="CW64" s="7">
        <v>0.11</v>
      </c>
      <c r="CX64">
        <v>44.381552969469851</v>
      </c>
      <c r="CY64">
        <v>44.354972847088916</v>
      </c>
      <c r="CZ64">
        <v>44.332596015184166</v>
      </c>
      <c r="DA64">
        <v>44.303193145332344</v>
      </c>
      <c r="DB64">
        <v>44.289424084673158</v>
      </c>
      <c r="DC64">
        <v>44.310287807895662</v>
      </c>
      <c r="DD64">
        <f t="shared" ca="1" si="200"/>
        <v>44.381552969469851</v>
      </c>
      <c r="DE64">
        <f t="shared" ca="1" si="201"/>
        <v>44.354972847088916</v>
      </c>
      <c r="DF64">
        <f t="shared" ca="1" si="202"/>
        <v>44.332596015184166</v>
      </c>
      <c r="DG64">
        <f t="shared" ca="1" si="203"/>
        <v>8.4065809523417558E-7</v>
      </c>
      <c r="DH64">
        <f t="shared" ca="1" si="204"/>
        <v>-6.5770116190421411E-4</v>
      </c>
      <c r="DI64">
        <f t="shared" ca="1" si="205"/>
        <v>44.412336382326963</v>
      </c>
      <c r="DJ64">
        <f ca="1">(DG64*中間層!$C$3+DH64)*中間層!$C$3+DI64</f>
        <v>44.354972847088881</v>
      </c>
      <c r="DK64">
        <f t="shared" si="248"/>
        <v>9</v>
      </c>
      <c r="DL64" s="3" t="s">
        <v>13</v>
      </c>
      <c r="DM64" s="2" t="s">
        <v>25</v>
      </c>
      <c r="DN64">
        <f ca="1">(DN56^2*(DN60-DN61)-DN57^2*(DN59-DN61)+DN58^2*(DN59-DN60))/DN62</f>
        <v>-50.882347792529472</v>
      </c>
      <c r="DO64" s="3" t="s">
        <v>13</v>
      </c>
      <c r="DP64">
        <v>9</v>
      </c>
      <c r="DQ64" s="7">
        <v>0.11</v>
      </c>
      <c r="DR64">
        <v>44.379188458099158</v>
      </c>
      <c r="DS64">
        <v>44.34729920912379</v>
      </c>
      <c r="DT64">
        <v>44.320994981181485</v>
      </c>
      <c r="DU64">
        <v>44.292738203776523</v>
      </c>
      <c r="DV64">
        <v>44.304264730055785</v>
      </c>
      <c r="DW64">
        <v>44.335586930447796</v>
      </c>
      <c r="DX64">
        <f t="shared" ca="1" si="206"/>
        <v>44.379188458099158</v>
      </c>
      <c r="DY64">
        <f t="shared" ca="1" si="207"/>
        <v>44.34729920912379</v>
      </c>
      <c r="DZ64">
        <f t="shared" ca="1" si="208"/>
        <v>44.320994981181485</v>
      </c>
      <c r="EA64">
        <f t="shared" ca="1" si="209"/>
        <v>1.1170042066114547E-6</v>
      </c>
      <c r="EB64">
        <f t="shared" ca="1" si="210"/>
        <v>-8.0533561049925587E-4</v>
      </c>
      <c r="EC64">
        <f t="shared" ca="1" si="211"/>
        <v>44.416662728107603</v>
      </c>
      <c r="ED64">
        <f ca="1">(EA64*中間層!$C$3+EB64)*中間層!$C$3+EC64</f>
        <v>44.34729920912379</v>
      </c>
      <c r="EE64">
        <f t="shared" si="249"/>
        <v>9</v>
      </c>
      <c r="EF64" s="3" t="s">
        <v>13</v>
      </c>
      <c r="EG64" s="2" t="s">
        <v>25</v>
      </c>
      <c r="EH64">
        <f ca="1">(EH56^2*(EH60-EH61)-EH57^2*(EH59-EH61)+EH58^2*(EH59-EH60))/EH62</f>
        <v>-51.281618981530308</v>
      </c>
      <c r="EI64" s="3" t="s">
        <v>13</v>
      </c>
      <c r="EJ64">
        <v>9</v>
      </c>
      <c r="EK64" s="7">
        <v>0.11</v>
      </c>
      <c r="EL64">
        <v>44.376695079249679</v>
      </c>
      <c r="EM64">
        <v>44.349810880247624</v>
      </c>
      <c r="EN64">
        <v>44.31259324988784</v>
      </c>
      <c r="EO64">
        <v>44.296248250957497</v>
      </c>
      <c r="EP64">
        <v>44.323643538986204</v>
      </c>
      <c r="EQ64">
        <v>44.354480305239889</v>
      </c>
      <c r="ER64">
        <f t="shared" ca="1" si="212"/>
        <v>44.376695079249679</v>
      </c>
      <c r="ES64">
        <f t="shared" ca="1" si="213"/>
        <v>44.349810880247624</v>
      </c>
      <c r="ET64">
        <f t="shared" ca="1" si="214"/>
        <v>44.31259324988784</v>
      </c>
      <c r="EU64">
        <f t="shared" ca="1" si="215"/>
        <v>-2.066686271546132E-6</v>
      </c>
      <c r="EV64">
        <f t="shared" ca="1" si="216"/>
        <v>-2.2768103930921734E-4</v>
      </c>
      <c r="EW64">
        <f t="shared" ca="1" si="217"/>
        <v>44.393245846893933</v>
      </c>
      <c r="EX64">
        <f ca="1">(EU64*中間層!$C$3+EV64)*中間層!$C$3+EW64</f>
        <v>44.349810880247553</v>
      </c>
      <c r="EY64">
        <f t="shared" si="250"/>
        <v>9</v>
      </c>
      <c r="EZ64" s="3" t="s">
        <v>13</v>
      </c>
      <c r="FA64" s="2" t="s">
        <v>25</v>
      </c>
      <c r="FB64">
        <f ca="1">(FB56^2*(FB60-FB61)-FB57^2*(FB59-FB61)+FB58^2*(FB59-FB60))/FB62</f>
        <v>-45.98505013526357</v>
      </c>
      <c r="FC64" s="3" t="s">
        <v>13</v>
      </c>
      <c r="FD64">
        <v>9</v>
      </c>
      <c r="FE64" s="7">
        <v>0.11</v>
      </c>
      <c r="FF64">
        <v>44.373267131419517</v>
      </c>
      <c r="FG64">
        <v>44.340861338761194</v>
      </c>
      <c r="FH64">
        <v>44.301875105144134</v>
      </c>
      <c r="FI64">
        <v>44.315286307791339</v>
      </c>
      <c r="FJ64">
        <v>44.356708475630157</v>
      </c>
      <c r="FK64">
        <v>44.354480305239889</v>
      </c>
      <c r="FL64">
        <f t="shared" ca="1" si="218"/>
        <v>44.373267131419517</v>
      </c>
      <c r="FM64">
        <f t="shared" ca="1" si="219"/>
        <v>44.340861338761194</v>
      </c>
      <c r="FN64">
        <f t="shared" ca="1" si="220"/>
        <v>44.301875105144134</v>
      </c>
      <c r="FO64">
        <f t="shared" ca="1" si="221"/>
        <v>-1.3160881917483494E-6</v>
      </c>
      <c r="FP64">
        <f t="shared" ca="1" si="222"/>
        <v>-4.5070262440440002E-4</v>
      </c>
      <c r="FQ64">
        <f t="shared" ca="1" si="223"/>
        <v>44.39909248311907</v>
      </c>
      <c r="FR64">
        <f ca="1">(FO64*中間層!$C$3+FP64)*中間層!$C$3+FQ64</f>
        <v>44.340861338761144</v>
      </c>
      <c r="FS64">
        <f t="shared" si="251"/>
        <v>9</v>
      </c>
      <c r="FT64" s="3" t="s">
        <v>13</v>
      </c>
      <c r="FU64" s="2" t="s">
        <v>25</v>
      </c>
      <c r="FV64">
        <f ca="1">(FV56^2*(FV60-FV61)-FV57^2*(FV59-FV61)+FV58^2*(FV59-FV60))/FV62</f>
        <v>-47.52880085500616</v>
      </c>
      <c r="FW64" s="3" t="s">
        <v>13</v>
      </c>
      <c r="FX64">
        <v>9</v>
      </c>
      <c r="FY64" s="7">
        <v>0.11</v>
      </c>
      <c r="FZ64">
        <v>44.379240537610016</v>
      </c>
      <c r="GA64">
        <v>44.329035069331738</v>
      </c>
      <c r="GB64">
        <v>44.306618672395537</v>
      </c>
      <c r="GC64">
        <v>44.315286307791339</v>
      </c>
      <c r="GD64">
        <v>44.356708475630157</v>
      </c>
      <c r="GE64">
        <v>44.354480305239889</v>
      </c>
      <c r="GF64">
        <f t="shared" ca="1" si="224"/>
        <v>44.379240537610016</v>
      </c>
      <c r="GG64">
        <f t="shared" ca="1" si="225"/>
        <v>44.329035069331738</v>
      </c>
      <c r="GH64">
        <f t="shared" ca="1" si="226"/>
        <v>44.306618672395537</v>
      </c>
      <c r="GI64">
        <f t="shared" ca="1" si="227"/>
        <v>5.5578142684134944E-6</v>
      </c>
      <c r="GJ64">
        <f t="shared" ca="1" si="228"/>
        <v>-1.8377815058278906E-3</v>
      </c>
      <c r="GK64">
        <f t="shared" ca="1" si="229"/>
        <v>44.457235077230337</v>
      </c>
      <c r="GL64">
        <f ca="1">(GI64*中間層!$C$3+GJ64)*中間層!$C$3+GK64</f>
        <v>44.329035069331681</v>
      </c>
      <c r="GM64">
        <f t="shared" si="252"/>
        <v>9</v>
      </c>
      <c r="GN64" s="3" t="s">
        <v>13</v>
      </c>
      <c r="GO64" s="2" t="s">
        <v>25</v>
      </c>
      <c r="GP64">
        <f ca="1">(GP56^2*(GP60-GP61)-GP57^2*(GP59-GP61)+GP58^2*(GP59-GP60))/GP62</f>
        <v>-51.599007584480589</v>
      </c>
      <c r="GQ64" s="3" t="s">
        <v>13</v>
      </c>
      <c r="GR64">
        <v>9</v>
      </c>
      <c r="GS64" s="7">
        <v>0.11</v>
      </c>
      <c r="GT64">
        <v>44.370568950196287</v>
      </c>
      <c r="GU64">
        <v>44.317852255457439</v>
      </c>
      <c r="GV64">
        <v>44.335909850394266</v>
      </c>
      <c r="GW64">
        <v>44.315286307791339</v>
      </c>
      <c r="GX64">
        <v>44.356708475630157</v>
      </c>
      <c r="GY64">
        <v>44.354480305239889</v>
      </c>
      <c r="GZ64">
        <f t="shared" ca="1" si="230"/>
        <v>44.370568950196287</v>
      </c>
      <c r="HA64">
        <f t="shared" ca="1" si="231"/>
        <v>44.317852255457439</v>
      </c>
      <c r="HB64">
        <f t="shared" ca="1" si="232"/>
        <v>44.335909850394266</v>
      </c>
      <c r="HC64">
        <f t="shared" ca="1" si="233"/>
        <v>1.4154857935134714E-5</v>
      </c>
      <c r="HD64">
        <f t="shared" ca="1" si="234"/>
        <v>-3.177562585047226E-3</v>
      </c>
      <c r="HE64">
        <f t="shared" ca="1" si="235"/>
        <v>44.494059934610817</v>
      </c>
      <c r="HF64">
        <f ca="1">(HC64*中間層!$C$3+HD64)*中間層!$C$3+HE64</f>
        <v>44.317852255457439</v>
      </c>
      <c r="HG64">
        <f t="shared" si="253"/>
        <v>9</v>
      </c>
      <c r="HH64" s="3" t="s">
        <v>13</v>
      </c>
      <c r="HI64" s="2" t="s">
        <v>25</v>
      </c>
      <c r="HJ64">
        <f ca="1">(HJ56^2*(HJ60-HJ61)-HJ57^2*(HJ59-HJ61)+HJ58^2*(HJ59-HJ60))/HJ62</f>
        <v>-50.468636898394784</v>
      </c>
      <c r="HK64" s="3" t="s">
        <v>13</v>
      </c>
      <c r="HL64">
        <v>9</v>
      </c>
      <c r="HM64" s="7">
        <v>0.11</v>
      </c>
      <c r="HN64">
        <v>44.361911560522529</v>
      </c>
      <c r="HO64">
        <v>44.326886269765453</v>
      </c>
      <c r="HP64">
        <v>44.335909850394266</v>
      </c>
      <c r="HQ64">
        <v>44.315286307791339</v>
      </c>
      <c r="HR64">
        <v>44.356708475630157</v>
      </c>
      <c r="HS64">
        <v>44.354480305239889</v>
      </c>
      <c r="HT64">
        <f t="shared" ca="1" si="236"/>
        <v>44.361911560522529</v>
      </c>
      <c r="HU64">
        <f t="shared" ca="1" si="237"/>
        <v>44.326886269765453</v>
      </c>
      <c r="HV64">
        <f t="shared" ca="1" si="238"/>
        <v>44.335909850394266</v>
      </c>
      <c r="HW64">
        <f t="shared" ca="1" si="239"/>
        <v>8.8097742771769838E-6</v>
      </c>
      <c r="HX64">
        <f t="shared" ca="1" si="240"/>
        <v>-2.0219719567182177E-3</v>
      </c>
      <c r="HY64">
        <f t="shared" ca="1" si="241"/>
        <v>44.440985722665488</v>
      </c>
      <c r="HZ64">
        <f ca="1">(HW64*中間層!$C$3+HX64)*中間層!$C$3+HY64</f>
        <v>44.326886269765438</v>
      </c>
      <c r="IA64">
        <f t="shared" si="254"/>
        <v>9</v>
      </c>
      <c r="IB64" s="3" t="s">
        <v>13</v>
      </c>
      <c r="IC64" s="2" t="s">
        <v>25</v>
      </c>
      <c r="ID64">
        <f ca="1">(ID56^2*(ID60-ID61)-ID57^2*(ID59-ID61)+ID58^2*(ID59-ID60))/ID62</f>
        <v>-50.422786313283162</v>
      </c>
      <c r="IE64" s="3" t="s">
        <v>13</v>
      </c>
    </row>
    <row r="65" spans="1:239" x14ac:dyDescent="0.25">
      <c r="A65">
        <f t="shared" si="242"/>
        <v>10</v>
      </c>
      <c r="B65" s="7">
        <v>0.12</v>
      </c>
      <c r="C65">
        <v>43.866095589511744</v>
      </c>
      <c r="D65">
        <v>43.862981854886186</v>
      </c>
      <c r="E65">
        <v>43.851590676277802</v>
      </c>
      <c r="F65">
        <v>43.837116711732939</v>
      </c>
      <c r="G65">
        <v>43.819570671122207</v>
      </c>
      <c r="H65">
        <v>43.80645559800611</v>
      </c>
      <c r="I65">
        <f t="shared" ca="1" si="170"/>
        <v>43.866095589511744</v>
      </c>
      <c r="J65">
        <f t="shared" ca="1" si="171"/>
        <v>43.862981854886186</v>
      </c>
      <c r="K65">
        <f t="shared" ca="1" si="172"/>
        <v>43.851590676277802</v>
      </c>
      <c r="L65">
        <f t="shared" ca="1" si="173"/>
        <v>-1.6554887965648959E-6</v>
      </c>
      <c r="M65">
        <f t="shared" ca="1" si="174"/>
        <v>1.8604862697365831E-4</v>
      </c>
      <c r="N65">
        <f t="shared" ca="1" si="175"/>
        <v>43.86093188015446</v>
      </c>
      <c r="O65">
        <f ca="1">(L65*中間層!$C$3+M65)*中間層!$C$3+N65</f>
        <v>43.862981854886179</v>
      </c>
      <c r="P65">
        <f t="shared" si="243"/>
        <v>10</v>
      </c>
      <c r="Q65" s="3" t="s">
        <v>13</v>
      </c>
      <c r="R65" s="2" t="s">
        <v>26</v>
      </c>
      <c r="S65">
        <f ca="1">(S56^2*(S57*S61-S58*S60)-S57^2*(S56*S61-S58*S59)+S58^2*(S56*S60-S57*S59))/S62</f>
        <v>49.987148885613024</v>
      </c>
      <c r="T65" s="3" t="s">
        <v>13</v>
      </c>
      <c r="U65">
        <v>10</v>
      </c>
      <c r="V65" s="7">
        <v>0.12</v>
      </c>
      <c r="W65">
        <v>43.863909644980566</v>
      </c>
      <c r="X65">
        <v>43.857323879420321</v>
      </c>
      <c r="Y65">
        <v>43.84204695031454</v>
      </c>
      <c r="Z65">
        <v>43.828036542660442</v>
      </c>
      <c r="AA65">
        <v>43.819570671122207</v>
      </c>
      <c r="AB65">
        <v>43.791858674826749</v>
      </c>
      <c r="AC65">
        <f t="shared" ca="1" si="176"/>
        <v>43.863909644980566</v>
      </c>
      <c r="AD65">
        <f t="shared" ca="1" si="177"/>
        <v>43.857323879420321</v>
      </c>
      <c r="AE65">
        <f t="shared" ca="1" si="178"/>
        <v>43.84204695031454</v>
      </c>
      <c r="AF65">
        <f t="shared" ca="1" si="179"/>
        <v>-1.7382327091054322E-6</v>
      </c>
      <c r="AG65">
        <f t="shared" ca="1" si="180"/>
        <v>1.2901959516113947E-4</v>
      </c>
      <c r="AH65">
        <f t="shared" ca="1" si="181"/>
        <v>43.861804246995298</v>
      </c>
      <c r="AI65">
        <f ca="1">(AF65*中間層!$C$3+AG65)*中間層!$C$3+AH65</f>
        <v>43.857323879420356</v>
      </c>
      <c r="AJ65">
        <f t="shared" si="244"/>
        <v>10</v>
      </c>
      <c r="AK65" s="3" t="s">
        <v>13</v>
      </c>
      <c r="AL65" s="2" t="s">
        <v>26</v>
      </c>
      <c r="AM65">
        <f ca="1">(AM56^2*(AM57*AM61-AM58*AM60)-AM57^2*(AM56*AM61-AM58*AM59)+AM58^2*(AM56*AM60-AM57*AM59))/AM62</f>
        <v>49.984895002553671</v>
      </c>
      <c r="AN65">
        <v>10</v>
      </c>
      <c r="AO65" s="7">
        <v>0.12</v>
      </c>
      <c r="AP65">
        <v>43.861147263382755</v>
      </c>
      <c r="AQ65">
        <v>43.850499941867035</v>
      </c>
      <c r="AR65">
        <v>43.834026443039328</v>
      </c>
      <c r="AS65">
        <v>43.805582248578744</v>
      </c>
      <c r="AT65">
        <v>43.791153227714936</v>
      </c>
      <c r="AU65">
        <v>43.765375966259015</v>
      </c>
      <c r="AV65">
        <f t="shared" ca="1" si="182"/>
        <v>43.861147263382755</v>
      </c>
      <c r="AW65">
        <f t="shared" ca="1" si="183"/>
        <v>43.850499941867035</v>
      </c>
      <c r="AX65">
        <f t="shared" ca="1" si="184"/>
        <v>43.834026443039328</v>
      </c>
      <c r="AY65">
        <f t="shared" ca="1" si="185"/>
        <v>-1.1652354623984138E-6</v>
      </c>
      <c r="AZ65">
        <f t="shared" ca="1" si="186"/>
        <v>-3.816111095474639E-5</v>
      </c>
      <c r="BA65">
        <f t="shared" ca="1" si="187"/>
        <v>43.865968407586486</v>
      </c>
      <c r="BB65">
        <f ca="1">(AY65*中間層!$C$3+AZ65)*中間層!$C$3+BA65</f>
        <v>43.850499941867028</v>
      </c>
      <c r="BC65">
        <f t="shared" si="245"/>
        <v>10</v>
      </c>
      <c r="BD65" s="3" t="s">
        <v>13</v>
      </c>
      <c r="BE65" s="2" t="s">
        <v>26</v>
      </c>
      <c r="BF65">
        <f ca="1">(BF56^2*(BF57*BF61-BF58*BF60)-BF57^2*(BF56*BF61-BF58*BF59)+BF58^2*(BF56*BF60-BF57*BF59))/BF62</f>
        <v>49.982078239238888</v>
      </c>
      <c r="BG65" s="3" t="s">
        <v>13</v>
      </c>
      <c r="BH65">
        <v>10</v>
      </c>
      <c r="BI65" s="7">
        <v>0.12</v>
      </c>
      <c r="BJ65">
        <v>43.859752314100966</v>
      </c>
      <c r="BK65">
        <v>43.845301343345703</v>
      </c>
      <c r="BL65">
        <v>43.822879989652812</v>
      </c>
      <c r="BM65">
        <v>43.799698432489599</v>
      </c>
      <c r="BN65">
        <v>43.772285663494173</v>
      </c>
      <c r="BO65">
        <v>43.743795138237495</v>
      </c>
      <c r="BP65">
        <f t="shared" ca="1" si="188"/>
        <v>43.859752314100966</v>
      </c>
      <c r="BQ65">
        <f t="shared" ca="1" si="189"/>
        <v>43.845301343345703</v>
      </c>
      <c r="BR65">
        <f t="shared" ca="1" si="190"/>
        <v>43.822879989652812</v>
      </c>
      <c r="BS65">
        <f t="shared" ca="1" si="191"/>
        <v>-1.5940765875238867E-6</v>
      </c>
      <c r="BT65">
        <f t="shared" ca="1" si="192"/>
        <v>-4.9907926976402452E-5</v>
      </c>
      <c r="BU65">
        <f t="shared" ca="1" si="193"/>
        <v>43.86623290191865</v>
      </c>
      <c r="BV65">
        <f ca="1">(BS65*中間層!$C$3+BT65)*中間層!$C$3+BU65</f>
        <v>43.845301343345774</v>
      </c>
      <c r="BW65">
        <f t="shared" si="246"/>
        <v>10</v>
      </c>
      <c r="BX65" s="3" t="s">
        <v>13</v>
      </c>
      <c r="BY65" s="2" t="s">
        <v>26</v>
      </c>
      <c r="BZ65">
        <f ca="1">(BZ56^2*(BZ57*BZ61-BZ58*BZ60)-BZ57^2*(BZ56*BZ61-BZ58*BZ59)+BZ58^2*(BZ56*BZ60-BZ57*BZ59))/BZ62</f>
        <v>49.976582225000122</v>
      </c>
      <c r="CA65" s="3" t="s">
        <v>13</v>
      </c>
      <c r="CB65">
        <v>10</v>
      </c>
      <c r="CC65" s="7">
        <v>0.12</v>
      </c>
      <c r="CD65">
        <v>43.868396690315627</v>
      </c>
      <c r="CE65">
        <v>43.843513023902268</v>
      </c>
      <c r="CF65">
        <v>43.808597950425337</v>
      </c>
      <c r="CG65">
        <v>43.781740072688741</v>
      </c>
      <c r="CH65">
        <v>43.760904014411913</v>
      </c>
      <c r="CI65">
        <v>43.749471941171286</v>
      </c>
      <c r="CJ65">
        <f t="shared" ca="1" si="194"/>
        <v>43.868396690315627</v>
      </c>
      <c r="CK65">
        <f t="shared" ca="1" si="195"/>
        <v>43.843513023902268</v>
      </c>
      <c r="CL65">
        <f t="shared" ca="1" si="196"/>
        <v>43.808597950425337</v>
      </c>
      <c r="CM65">
        <f t="shared" ca="1" si="197"/>
        <v>-2.0062814127140882E-6</v>
      </c>
      <c r="CN65">
        <f t="shared" ca="1" si="198"/>
        <v>-1.9673111636002704E-4</v>
      </c>
      <c r="CO65">
        <f t="shared" ca="1" si="199"/>
        <v>43.883248949665429</v>
      </c>
      <c r="CP65">
        <f ca="1">(CM65*中間層!$C$3+CN65)*中間層!$C$3+CO65</f>
        <v>43.843513023902283</v>
      </c>
      <c r="CQ65">
        <f t="shared" si="247"/>
        <v>10</v>
      </c>
      <c r="CR65" s="3" t="s">
        <v>13</v>
      </c>
      <c r="CS65" s="2" t="s">
        <v>26</v>
      </c>
      <c r="CT65">
        <f ca="1">(CT56^2*(CT57*CT61-CT58*CT60)-CT57^2*(CT56*CT61-CT58*CT59)+CT58^2*(CT56*CT60-CT57*CT59))/CT62</f>
        <v>50.031436508534426</v>
      </c>
      <c r="CU65" s="3" t="s">
        <v>13</v>
      </c>
      <c r="CV65">
        <v>10</v>
      </c>
      <c r="CW65" s="7">
        <v>0.12</v>
      </c>
      <c r="CX65">
        <v>43.86346174985303</v>
      </c>
      <c r="CY65">
        <v>43.831166563613337</v>
      </c>
      <c r="CZ65">
        <v>43.80104841136243</v>
      </c>
      <c r="DA65">
        <v>43.767877352999399</v>
      </c>
      <c r="DB65">
        <v>43.753542568192529</v>
      </c>
      <c r="DC65">
        <v>43.775900623766553</v>
      </c>
      <c r="DD65">
        <f t="shared" ca="1" si="200"/>
        <v>43.86346174985303</v>
      </c>
      <c r="DE65">
        <f t="shared" ca="1" si="201"/>
        <v>43.831166563613337</v>
      </c>
      <c r="DF65">
        <f t="shared" ca="1" si="202"/>
        <v>43.80104841136243</v>
      </c>
      <c r="DG65">
        <f t="shared" ca="1" si="203"/>
        <v>4.354067977583327E-7</v>
      </c>
      <c r="DH65">
        <f t="shared" ca="1" si="204"/>
        <v>-7.112147444574648E-4</v>
      </c>
      <c r="DI65">
        <f t="shared" ca="1" si="205"/>
        <v>43.897933970081539</v>
      </c>
      <c r="DJ65">
        <f ca="1">(DG65*中間層!$C$3+DH65)*中間層!$C$3+DI65</f>
        <v>43.831166563613372</v>
      </c>
      <c r="DK65">
        <f t="shared" si="248"/>
        <v>10</v>
      </c>
      <c r="DL65" s="3" t="s">
        <v>13</v>
      </c>
      <c r="DM65" s="2" t="s">
        <v>26</v>
      </c>
      <c r="DN65">
        <f ca="1">(DN56^2*(DN57*DN61-DN58*DN60)-DN57^2*(DN56*DN61-DN58*DN59)+DN58^2*(DN56*DN60-DN57*DN59))/DN62</f>
        <v>50.028757306429895</v>
      </c>
      <c r="DO65" s="3" t="s">
        <v>13</v>
      </c>
      <c r="DP65">
        <v>10</v>
      </c>
      <c r="DQ65" s="7">
        <v>0.12</v>
      </c>
      <c r="DR65">
        <v>43.860280323619008</v>
      </c>
      <c r="DS65">
        <v>43.822432785970904</v>
      </c>
      <c r="DT65">
        <v>43.788181737726738</v>
      </c>
      <c r="DU65">
        <v>43.757498091770508</v>
      </c>
      <c r="DV65">
        <v>43.769364287228896</v>
      </c>
      <c r="DW65">
        <v>43.804550753510554</v>
      </c>
      <c r="DX65">
        <f t="shared" ca="1" si="206"/>
        <v>43.860280323619008</v>
      </c>
      <c r="DY65">
        <f t="shared" ca="1" si="207"/>
        <v>43.822432785970904</v>
      </c>
      <c r="DZ65">
        <f t="shared" ca="1" si="208"/>
        <v>43.788181737726738</v>
      </c>
      <c r="EA65">
        <f t="shared" ca="1" si="209"/>
        <v>7.1929788078705314E-7</v>
      </c>
      <c r="EB65">
        <f t="shared" ca="1" si="210"/>
        <v>-8.6484543508028359E-4</v>
      </c>
      <c r="EC65">
        <f t="shared" ca="1" si="211"/>
        <v>43.901724350671024</v>
      </c>
      <c r="ED65">
        <f ca="1">(EA65*中間層!$C$3+EB65)*中間層!$C$3+EC65</f>
        <v>43.822432785970868</v>
      </c>
      <c r="EE65">
        <f t="shared" si="249"/>
        <v>10</v>
      </c>
      <c r="EF65" s="3" t="s">
        <v>13</v>
      </c>
      <c r="EG65" s="2" t="s">
        <v>26</v>
      </c>
      <c r="EH65">
        <f ca="1">(EH56^2*(EH57*EH61-EH58*EH60)-EH57^2*(EH56*EH61-EH58*EH59)+EH58^2*(EH56*EH60-EH57*EH59))/EH62</f>
        <v>50.048290405602749</v>
      </c>
      <c r="EI65" s="3" t="s">
        <v>13</v>
      </c>
      <c r="EJ65">
        <v>10</v>
      </c>
      <c r="EK65" s="7">
        <v>0.12</v>
      </c>
      <c r="EL65">
        <v>43.857356986932217</v>
      </c>
      <c r="EM65">
        <v>43.821131045015875</v>
      </c>
      <c r="EN65">
        <v>43.779030110729025</v>
      </c>
      <c r="EO65">
        <v>43.761472728883476</v>
      </c>
      <c r="EP65">
        <v>43.791523273114336</v>
      </c>
      <c r="EQ65">
        <v>43.830883873451008</v>
      </c>
      <c r="ER65">
        <f t="shared" ca="1" si="212"/>
        <v>43.857356986932217</v>
      </c>
      <c r="ES65">
        <f t="shared" ca="1" si="213"/>
        <v>43.821131045015875</v>
      </c>
      <c r="ET65">
        <f t="shared" ca="1" si="214"/>
        <v>43.779030110729025</v>
      </c>
      <c r="EU65">
        <f t="shared" ca="1" si="215"/>
        <v>-1.1749984740999935E-6</v>
      </c>
      <c r="EV65">
        <f t="shared" ca="1" si="216"/>
        <v>-5.4826906721160639E-4</v>
      </c>
      <c r="EW65">
        <f t="shared" ca="1" si="217"/>
        <v>43.88770793647808</v>
      </c>
      <c r="EX65">
        <f ca="1">(EU65*中間層!$C$3+EV65)*中間層!$C$3+EW65</f>
        <v>43.821131045015917</v>
      </c>
      <c r="EY65">
        <f t="shared" si="250"/>
        <v>10</v>
      </c>
      <c r="EZ65" s="3" t="s">
        <v>13</v>
      </c>
      <c r="FA65" s="2" t="s">
        <v>26</v>
      </c>
      <c r="FB65">
        <f ca="1">(FB56^2*(FB57*FB61-FB58*FB60)-FB57^2*(FB56*FB61-FB58*FB59)+FB58^2*(FB56*FB60-FB57*FB59))/FB62</f>
        <v>49.783349738850532</v>
      </c>
      <c r="FC65" s="3" t="s">
        <v>13</v>
      </c>
      <c r="FD65">
        <v>10</v>
      </c>
      <c r="FE65" s="7">
        <v>0.12</v>
      </c>
      <c r="FF65">
        <v>43.853109368377986</v>
      </c>
      <c r="FG65">
        <v>43.811458029949506</v>
      </c>
      <c r="FH65">
        <v>43.768204765834639</v>
      </c>
      <c r="FI65">
        <v>43.782425166620037</v>
      </c>
      <c r="FJ65">
        <v>43.829364763679862</v>
      </c>
      <c r="FK65">
        <v>43.830883873451008</v>
      </c>
      <c r="FL65">
        <f t="shared" ca="1" si="218"/>
        <v>43.853109368377986</v>
      </c>
      <c r="FM65">
        <f t="shared" ca="1" si="219"/>
        <v>43.811458029949506</v>
      </c>
      <c r="FN65">
        <f t="shared" ca="1" si="220"/>
        <v>43.768204765834639</v>
      </c>
      <c r="FO65">
        <f t="shared" ca="1" si="221"/>
        <v>-3.2038513728002725E-7</v>
      </c>
      <c r="FP65">
        <f t="shared" ca="1" si="222"/>
        <v>-7.8496899797798414E-4</v>
      </c>
      <c r="FQ65">
        <f t="shared" ca="1" si="223"/>
        <v>43.893158781120029</v>
      </c>
      <c r="FR65">
        <f ca="1">(FO65*中間層!$C$3+FP65)*中間層!$C$3+FQ65</f>
        <v>43.811458029949428</v>
      </c>
      <c r="FS65">
        <f t="shared" si="251"/>
        <v>10</v>
      </c>
      <c r="FT65" s="3" t="s">
        <v>13</v>
      </c>
      <c r="FU65" s="2" t="s">
        <v>26</v>
      </c>
      <c r="FV65">
        <f ca="1">(FV56^2*(FV57*FV61-FV58*FV60)-FV57^2*(FV56*FV61-FV58*FV59)+FV58^2*(FV56*FV60-FV57*FV59))/FV62</f>
        <v>49.858653896436358</v>
      </c>
      <c r="FW65" s="3" t="s">
        <v>13</v>
      </c>
      <c r="FX65">
        <v>10</v>
      </c>
      <c r="FY65" s="7">
        <v>0.12</v>
      </c>
      <c r="FZ65">
        <v>43.854472277690476</v>
      </c>
      <c r="GA65">
        <v>43.798298268140101</v>
      </c>
      <c r="GB65">
        <v>43.773703296781491</v>
      </c>
      <c r="GC65">
        <v>43.782425166620037</v>
      </c>
      <c r="GD65">
        <v>43.829364763679862</v>
      </c>
      <c r="GE65">
        <v>43.830883873451008</v>
      </c>
      <c r="GF65">
        <f t="shared" ca="1" si="224"/>
        <v>43.854472277690476</v>
      </c>
      <c r="GG65">
        <f t="shared" ca="1" si="225"/>
        <v>43.798298268140101</v>
      </c>
      <c r="GH65">
        <f t="shared" ca="1" si="226"/>
        <v>43.773703296781491</v>
      </c>
      <c r="GI65">
        <f t="shared" ca="1" si="227"/>
        <v>6.3158076383551818E-6</v>
      </c>
      <c r="GJ65">
        <f t="shared" ca="1" si="228"/>
        <v>-2.0708513367604553E-3</v>
      </c>
      <c r="GK65">
        <f t="shared" ca="1" si="229"/>
        <v>43.942225325432631</v>
      </c>
      <c r="GL65">
        <f ca="1">(GI65*中間層!$C$3+GJ65)*中間層!$C$3+GK65</f>
        <v>43.798298268140137</v>
      </c>
      <c r="GM65">
        <f t="shared" si="252"/>
        <v>10</v>
      </c>
      <c r="GN65" s="3" t="s">
        <v>13</v>
      </c>
      <c r="GO65" s="2" t="s">
        <v>26</v>
      </c>
      <c r="GP65">
        <f ca="1">(GP56^2*(GP57*GP61-GP58*GP60)-GP57^2*(GP56*GP61-GP58*GP59)+GP58^2*(GP56*GP60-GP57*GP59))/GP62</f>
        <v>50.080844945342037</v>
      </c>
      <c r="GQ65" s="3" t="s">
        <v>13</v>
      </c>
      <c r="GR65">
        <v>10</v>
      </c>
      <c r="GS65" s="7">
        <v>0.12</v>
      </c>
      <c r="GT65">
        <v>43.846248427980967</v>
      </c>
      <c r="GU65">
        <v>43.786828229576429</v>
      </c>
      <c r="GV65">
        <v>43.806644243980585</v>
      </c>
      <c r="GW65">
        <v>43.782425166620037</v>
      </c>
      <c r="GX65">
        <v>43.829364763679862</v>
      </c>
      <c r="GY65">
        <v>43.830883873451008</v>
      </c>
      <c r="GZ65">
        <f t="shared" ca="1" si="230"/>
        <v>43.846248427980967</v>
      </c>
      <c r="HA65">
        <f t="shared" ca="1" si="231"/>
        <v>43.786828229576429</v>
      </c>
      <c r="HB65">
        <f t="shared" ca="1" si="232"/>
        <v>43.806644243980585</v>
      </c>
      <c r="HC65">
        <f t="shared" ca="1" si="233"/>
        <v>1.5847242561736494E-5</v>
      </c>
      <c r="HD65">
        <f t="shared" ca="1" si="234"/>
        <v>-3.5654903523516168E-3</v>
      </c>
      <c r="HE65">
        <f t="shared" ca="1" si="235"/>
        <v>43.984904839194151</v>
      </c>
      <c r="HF65">
        <f ca="1">(HC65*中間層!$C$3+HD65)*中間層!$C$3+HE65</f>
        <v>43.786828229576351</v>
      </c>
      <c r="HG65">
        <f t="shared" si="253"/>
        <v>10</v>
      </c>
      <c r="HH65" s="3" t="s">
        <v>13</v>
      </c>
      <c r="HI65" s="2" t="s">
        <v>26</v>
      </c>
      <c r="HJ65">
        <f ca="1">(HJ56^2*(HJ57*HJ61-HJ58*HJ60)-HJ57^2*(HJ56*HJ61-HJ58*HJ59)+HJ58^2*(HJ56*HJ60-HJ57*HJ59))/HJ62</f>
        <v>50.007686059040175</v>
      </c>
      <c r="HK65" s="3" t="s">
        <v>13</v>
      </c>
      <c r="HL65">
        <v>10</v>
      </c>
      <c r="HM65" s="7">
        <v>0.12</v>
      </c>
      <c r="HN65">
        <v>43.836972834543474</v>
      </c>
      <c r="HO65">
        <v>43.797782503220574</v>
      </c>
      <c r="HP65">
        <v>43.806644243980585</v>
      </c>
      <c r="HQ65">
        <v>43.782425166620037</v>
      </c>
      <c r="HR65">
        <v>43.829364763679862</v>
      </c>
      <c r="HS65">
        <v>43.830883873451008</v>
      </c>
      <c r="HT65">
        <f t="shared" ca="1" si="236"/>
        <v>43.836972834543474</v>
      </c>
      <c r="HU65">
        <f t="shared" ca="1" si="237"/>
        <v>43.797782503220574</v>
      </c>
      <c r="HV65">
        <f t="shared" ca="1" si="238"/>
        <v>43.806644243980585</v>
      </c>
      <c r="HW65">
        <f t="shared" ca="1" si="239"/>
        <v>9.6104144165801703E-6</v>
      </c>
      <c r="HX65">
        <f t="shared" ca="1" si="240"/>
        <v>-2.2253687889453038E-3</v>
      </c>
      <c r="HY65">
        <f t="shared" ca="1" si="241"/>
        <v>43.924215237949312</v>
      </c>
      <c r="HZ65">
        <f ca="1">(HW65*中間層!$C$3+HX65)*中間層!$C$3+HY65</f>
        <v>43.797782503220581</v>
      </c>
      <c r="IA65">
        <f t="shared" si="254"/>
        <v>10</v>
      </c>
      <c r="IB65" s="3" t="s">
        <v>13</v>
      </c>
      <c r="IC65" s="2" t="s">
        <v>26</v>
      </c>
      <c r="ID65">
        <f ca="1">(ID56^2*(ID57*ID61-ID58*ID60)-ID57^2*(ID56*ID61-ID58*ID59)+ID58^2*(ID56*ID60-ID57*ID59))/ID62</f>
        <v>50.003892343403834</v>
      </c>
      <c r="IE65" s="3" t="s">
        <v>13</v>
      </c>
    </row>
    <row r="66" spans="1:239" x14ac:dyDescent="0.25">
      <c r="A66">
        <f t="shared" si="242"/>
        <v>11</v>
      </c>
      <c r="B66" s="7">
        <v>0.13</v>
      </c>
      <c r="C66">
        <v>43.344316240822856</v>
      </c>
      <c r="D66">
        <v>43.339914129028941</v>
      </c>
      <c r="E66">
        <v>43.325948761322302</v>
      </c>
      <c r="F66">
        <v>43.308854720579347</v>
      </c>
      <c r="G66">
        <v>43.289028377045405</v>
      </c>
      <c r="H66">
        <v>43.277349458177383</v>
      </c>
      <c r="I66">
        <f t="shared" ca="1" si="170"/>
        <v>43.344316240822856</v>
      </c>
      <c r="J66">
        <f t="shared" ca="1" si="171"/>
        <v>43.339914129028941</v>
      </c>
      <c r="K66">
        <f t="shared" ca="1" si="172"/>
        <v>43.325948761322302</v>
      </c>
      <c r="L66">
        <f t="shared" ca="1" si="173"/>
        <v>-1.9126511825452326E-6</v>
      </c>
      <c r="M66">
        <f t="shared" ca="1" si="174"/>
        <v>1.9885544150341161E-4</v>
      </c>
      <c r="N66">
        <f t="shared" ca="1" si="175"/>
        <v>43.339155096704005</v>
      </c>
      <c r="O66">
        <f ca="1">(L66*中間層!$C$3+M66)*中間層!$C$3+N66</f>
        <v>43.339914129028891</v>
      </c>
      <c r="P66">
        <f t="shared" si="243"/>
        <v>11</v>
      </c>
      <c r="Q66" s="3" t="s">
        <v>13</v>
      </c>
      <c r="R66" s="2" t="s">
        <v>40</v>
      </c>
      <c r="S66">
        <f ca="1">(S63*中間層!$C$4+S64)*中間層!$C$4+S65</f>
        <v>44.904516458124832</v>
      </c>
      <c r="T66" s="3" t="s">
        <v>13</v>
      </c>
      <c r="U66">
        <v>11</v>
      </c>
      <c r="V66" s="7">
        <v>0.13</v>
      </c>
      <c r="W66">
        <v>43.342013819628569</v>
      </c>
      <c r="X66">
        <v>43.332991936053631</v>
      </c>
      <c r="Y66">
        <v>43.314846892142882</v>
      </c>
      <c r="Z66">
        <v>43.302398446971885</v>
      </c>
      <c r="AA66">
        <v>43.289028377045405</v>
      </c>
      <c r="AB66">
        <v>43.254466160650921</v>
      </c>
      <c r="AC66">
        <f t="shared" ca="1" si="176"/>
        <v>43.342013819628569</v>
      </c>
      <c r="AD66">
        <f t="shared" ca="1" si="177"/>
        <v>43.332991936053631</v>
      </c>
      <c r="AE66">
        <f t="shared" ca="1" si="178"/>
        <v>43.314846892142882</v>
      </c>
      <c r="AF66">
        <f t="shared" ca="1" si="179"/>
        <v>-1.8246320671623835E-6</v>
      </c>
      <c r="AG66">
        <f t="shared" ca="1" si="180"/>
        <v>9.32571385755665E-5</v>
      </c>
      <c r="AH66">
        <f t="shared" ca="1" si="181"/>
        <v>43.341912542867718</v>
      </c>
      <c r="AI66">
        <f ca="1">(AF66*中間層!$C$3+AG66)*中間層!$C$3+AH66</f>
        <v>43.332991936053652</v>
      </c>
      <c r="AJ66">
        <f t="shared" si="244"/>
        <v>11</v>
      </c>
      <c r="AK66" s="3" t="s">
        <v>13</v>
      </c>
      <c r="AL66" s="2" t="s">
        <v>40</v>
      </c>
      <c r="AM66">
        <f ca="1">(AM63*中間層!$C$4+AM64)*中間層!$C$4+AM65</f>
        <v>44.90053309314996</v>
      </c>
      <c r="AN66">
        <v>11</v>
      </c>
      <c r="AO66" s="7">
        <v>0.13</v>
      </c>
      <c r="AP66">
        <v>43.338899796052885</v>
      </c>
      <c r="AQ66">
        <v>43.325133419878526</v>
      </c>
      <c r="AR66">
        <v>43.309183757911143</v>
      </c>
      <c r="AS66">
        <v>43.276305037885159</v>
      </c>
      <c r="AT66">
        <v>43.253665515688198</v>
      </c>
      <c r="AU66">
        <v>43.226577515720507</v>
      </c>
      <c r="AV66">
        <f t="shared" ca="1" si="182"/>
        <v>43.338899796052885</v>
      </c>
      <c r="AW66">
        <f t="shared" ca="1" si="183"/>
        <v>43.325133419878526</v>
      </c>
      <c r="AX66">
        <f t="shared" ca="1" si="184"/>
        <v>43.309183757911143</v>
      </c>
      <c r="AY66">
        <f t="shared" ca="1" si="185"/>
        <v>-4.3665715860697672E-7</v>
      </c>
      <c r="AZ66">
        <f t="shared" ca="1" si="186"/>
        <v>-2.0982894969648669E-4</v>
      </c>
      <c r="BA66">
        <f t="shared" ca="1" si="187"/>
        <v>43.3504828864342</v>
      </c>
      <c r="BB66">
        <f ca="1">(AY66*中間層!$C$3+AZ66)*中間層!$C$3+BA66</f>
        <v>43.325133419878483</v>
      </c>
      <c r="BC66">
        <f t="shared" si="245"/>
        <v>11</v>
      </c>
      <c r="BD66" s="3" t="s">
        <v>13</v>
      </c>
      <c r="BE66" s="2" t="s">
        <v>40</v>
      </c>
      <c r="BF66">
        <f ca="1">(BF63*中間層!$C$4+BF64)*中間層!$C$4+BF65</f>
        <v>44.895259553541138</v>
      </c>
      <c r="BG66" s="3" t="s">
        <v>13</v>
      </c>
      <c r="BH66">
        <v>11</v>
      </c>
      <c r="BI66" s="7">
        <v>0.13</v>
      </c>
      <c r="BJ66">
        <v>43.337314287104107</v>
      </c>
      <c r="BK66">
        <v>43.319196894296304</v>
      </c>
      <c r="BL66">
        <v>43.296289794712308</v>
      </c>
      <c r="BM66">
        <v>43.263888312247886</v>
      </c>
      <c r="BN66">
        <v>43.234440450479866</v>
      </c>
      <c r="BO66">
        <v>43.206653494846236</v>
      </c>
      <c r="BP66">
        <f t="shared" ca="1" si="188"/>
        <v>43.337314287104107</v>
      </c>
      <c r="BQ66">
        <f t="shared" ca="1" si="189"/>
        <v>43.319196894296304</v>
      </c>
      <c r="BR66">
        <f t="shared" ca="1" si="190"/>
        <v>43.296289794712308</v>
      </c>
      <c r="BS66">
        <f t="shared" ca="1" si="191"/>
        <v>-9.5794135523647122E-7</v>
      </c>
      <c r="BT66">
        <f t="shared" ca="1" si="192"/>
        <v>-2.1865665287023695E-4</v>
      </c>
      <c r="BU66">
        <f t="shared" ca="1" si="193"/>
        <v>43.350641973135737</v>
      </c>
      <c r="BV66">
        <f ca="1">(BS66*中間層!$C$3+BT66)*中間層!$C$3+BU66</f>
        <v>43.319196894296347</v>
      </c>
      <c r="BW66">
        <f t="shared" si="246"/>
        <v>11</v>
      </c>
      <c r="BX66" s="3" t="s">
        <v>13</v>
      </c>
      <c r="BY66" s="2" t="s">
        <v>40</v>
      </c>
      <c r="BZ66">
        <f ca="1">(BZ63*中間層!$C$4+BZ64)*中間層!$C$4+BZ65</f>
        <v>44.890994015320572</v>
      </c>
      <c r="CA66" s="3" t="s">
        <v>13</v>
      </c>
      <c r="CB66">
        <v>11</v>
      </c>
      <c r="CC66" s="7">
        <v>0.13</v>
      </c>
      <c r="CD66">
        <v>43.346269358527131</v>
      </c>
      <c r="CE66">
        <v>43.320313989985372</v>
      </c>
      <c r="CF66">
        <v>43.279963176189042</v>
      </c>
      <c r="CG66">
        <v>43.245348335912048</v>
      </c>
      <c r="CH66">
        <v>43.221995284365718</v>
      </c>
      <c r="CI66">
        <v>43.210057642413638</v>
      </c>
      <c r="CJ66">
        <f t="shared" ca="1" si="194"/>
        <v>43.346269358527131</v>
      </c>
      <c r="CK66">
        <f t="shared" ca="1" si="195"/>
        <v>43.320313989985372</v>
      </c>
      <c r="CL66">
        <f t="shared" ca="1" si="196"/>
        <v>43.279963176189042</v>
      </c>
      <c r="CM66">
        <f t="shared" ca="1" si="197"/>
        <v>-2.8790890509135352E-6</v>
      </c>
      <c r="CN66">
        <f t="shared" ca="1" si="198"/>
        <v>-8.7244013198031095E-5</v>
      </c>
      <c r="CO66">
        <f t="shared" ca="1" si="199"/>
        <v>43.35782928181434</v>
      </c>
      <c r="CP66">
        <f ca="1">(CM66*中間層!$C$3+CN66)*中間層!$C$3+CO66</f>
        <v>43.320313989985401</v>
      </c>
      <c r="CQ66">
        <f t="shared" si="247"/>
        <v>11</v>
      </c>
      <c r="CR66" s="3" t="s">
        <v>13</v>
      </c>
      <c r="CS66" s="2" t="s">
        <v>40</v>
      </c>
      <c r="CT66">
        <f ca="1">(CT63*中間層!$C$4+CT64)*中間層!$C$4+CT65</f>
        <v>44.885696744004122</v>
      </c>
      <c r="CU66" s="3" t="s">
        <v>13</v>
      </c>
      <c r="CV66">
        <v>11</v>
      </c>
      <c r="CW66" s="7">
        <v>0.13</v>
      </c>
      <c r="CX66">
        <v>43.34217673717761</v>
      </c>
      <c r="CY66">
        <v>43.305693592317922</v>
      </c>
      <c r="CZ66">
        <v>43.26566051326347</v>
      </c>
      <c r="DA66">
        <v>43.22997821068526</v>
      </c>
      <c r="DB66">
        <v>43.215130825317353</v>
      </c>
      <c r="DC66">
        <v>43.238964072709713</v>
      </c>
      <c r="DD66">
        <f t="shared" ca="1" si="200"/>
        <v>43.34217673717761</v>
      </c>
      <c r="DE66">
        <f t="shared" ca="1" si="201"/>
        <v>43.305693592317922</v>
      </c>
      <c r="DF66">
        <f t="shared" ca="1" si="202"/>
        <v>43.26566051326347</v>
      </c>
      <c r="DG66">
        <f t="shared" ca="1" si="203"/>
        <v>-7.0998683895413707E-7</v>
      </c>
      <c r="DH66">
        <f t="shared" ca="1" si="204"/>
        <v>-6.2316487135078119E-4</v>
      </c>
      <c r="DI66">
        <f t="shared" ca="1" si="205"/>
        <v>43.375109947842482</v>
      </c>
      <c r="DJ66">
        <f ca="1">(DG66*中間層!$C$3+DH66)*中間層!$C$3+DI66</f>
        <v>43.305693592317866</v>
      </c>
      <c r="DK66">
        <f t="shared" si="248"/>
        <v>11</v>
      </c>
      <c r="DL66" s="3" t="s">
        <v>13</v>
      </c>
      <c r="DM66" s="2" t="s">
        <v>40</v>
      </c>
      <c r="DN66">
        <f ca="1">(DN63*中間層!$C$4+DN64)*中間層!$C$4+DN65</f>
        <v>44.87711244274594</v>
      </c>
      <c r="DO66" s="3" t="s">
        <v>13</v>
      </c>
      <c r="DP66">
        <v>11</v>
      </c>
      <c r="DQ66" s="7">
        <v>0.13</v>
      </c>
      <c r="DR66">
        <v>43.339029098768826</v>
      </c>
      <c r="DS66">
        <v>43.295931627651385</v>
      </c>
      <c r="DT66">
        <v>43.252908584305374</v>
      </c>
      <c r="DU66">
        <v>43.219811977364067</v>
      </c>
      <c r="DV66">
        <v>43.231973438461054</v>
      </c>
      <c r="DW66">
        <v>43.269791675204353</v>
      </c>
      <c r="DX66">
        <f t="shared" ca="1" si="206"/>
        <v>43.339029098768826</v>
      </c>
      <c r="DY66">
        <f t="shared" ca="1" si="207"/>
        <v>43.295931627651385</v>
      </c>
      <c r="DZ66">
        <f t="shared" ca="1" si="208"/>
        <v>43.252908584305374</v>
      </c>
      <c r="EA66">
        <f t="shared" ca="1" si="209"/>
        <v>1.4885554282955127E-8</v>
      </c>
      <c r="EB66">
        <f t="shared" ca="1" si="210"/>
        <v>-8.6418225549174117E-4</v>
      </c>
      <c r="EC66">
        <f t="shared" ca="1" si="211"/>
        <v>43.382200997657684</v>
      </c>
      <c r="ED66">
        <f ca="1">(EA66*中間層!$C$3+EB66)*中間層!$C$3+EC66</f>
        <v>43.295931627651342</v>
      </c>
      <c r="EE66">
        <f t="shared" si="249"/>
        <v>11</v>
      </c>
      <c r="EF66" s="3" t="s">
        <v>13</v>
      </c>
      <c r="EG66" s="2" t="s">
        <v>40</v>
      </c>
      <c r="EH66">
        <f ca="1">(EH63*中間層!$C$4+EH64)*中間層!$C$4+EH65</f>
        <v>44.87053089711209</v>
      </c>
      <c r="EI66" s="3" t="s">
        <v>13</v>
      </c>
      <c r="EJ66">
        <v>11</v>
      </c>
      <c r="EK66" s="7">
        <v>0.13</v>
      </c>
      <c r="EL66">
        <v>43.33610699608893</v>
      </c>
      <c r="EM66">
        <v>43.288736340518085</v>
      </c>
      <c r="EN66">
        <v>43.243029612329501</v>
      </c>
      <c r="EO66">
        <v>43.224166848018399</v>
      </c>
      <c r="EP66">
        <v>43.257097465872576</v>
      </c>
      <c r="EQ66">
        <v>43.30568635758015</v>
      </c>
      <c r="ER66">
        <f t="shared" ca="1" si="212"/>
        <v>43.33610699608893</v>
      </c>
      <c r="ES66">
        <f t="shared" ca="1" si="213"/>
        <v>43.288736340518085</v>
      </c>
      <c r="ET66">
        <f t="shared" ca="1" si="214"/>
        <v>43.243029612329501</v>
      </c>
      <c r="EU66">
        <f t="shared" ca="1" si="215"/>
        <v>3.3278547645386424E-7</v>
      </c>
      <c r="EV66">
        <f t="shared" ca="1" si="216"/>
        <v>-9.9733093288470768E-4</v>
      </c>
      <c r="EW66">
        <f t="shared" ca="1" si="217"/>
        <v>43.385141579042077</v>
      </c>
      <c r="EX66">
        <f ca="1">(EU66*中間層!$C$3+EV66)*中間層!$C$3+EW66</f>
        <v>43.288736340518142</v>
      </c>
      <c r="EY66">
        <f t="shared" si="250"/>
        <v>11</v>
      </c>
      <c r="EZ66" s="3" t="s">
        <v>13</v>
      </c>
      <c r="FA66" s="2" t="s">
        <v>40</v>
      </c>
      <c r="FB66">
        <f ca="1">(FB63*中間層!$C$4+FB64)*中間層!$C$4+FB65</f>
        <v>44.874775846214774</v>
      </c>
      <c r="FC66" s="3" t="s">
        <v>13</v>
      </c>
      <c r="FD66">
        <v>11</v>
      </c>
      <c r="FE66" s="7">
        <v>0.13</v>
      </c>
      <c r="FF66">
        <v>43.331592937937856</v>
      </c>
      <c r="FG66">
        <v>43.278627904246143</v>
      </c>
      <c r="FH66">
        <v>43.232198534195064</v>
      </c>
      <c r="FI66">
        <v>43.247237987229866</v>
      </c>
      <c r="FJ66">
        <v>43.298482344135699</v>
      </c>
      <c r="FK66">
        <v>43.30568635758015</v>
      </c>
      <c r="FL66">
        <f t="shared" ca="1" si="218"/>
        <v>43.331592937937856</v>
      </c>
      <c r="FM66">
        <f t="shared" ca="1" si="219"/>
        <v>43.278627904246143</v>
      </c>
      <c r="FN66">
        <f t="shared" ca="1" si="220"/>
        <v>43.232198534195064</v>
      </c>
      <c r="FO66">
        <f t="shared" ca="1" si="221"/>
        <v>1.3071327281286358E-6</v>
      </c>
      <c r="FP66">
        <f t="shared" ca="1" si="222"/>
        <v>-1.255370583053263E-3</v>
      </c>
      <c r="FQ66">
        <f t="shared" ca="1" si="223"/>
        <v>43.391093635270209</v>
      </c>
      <c r="FR66">
        <f ca="1">(FO66*中間層!$C$3+FP66)*中間層!$C$3+FQ66</f>
        <v>43.278627904246171</v>
      </c>
      <c r="FS66">
        <f t="shared" si="251"/>
        <v>11</v>
      </c>
      <c r="FT66" s="3" t="s">
        <v>13</v>
      </c>
      <c r="FU66" s="2" t="s">
        <v>40</v>
      </c>
      <c r="FV66">
        <f ca="1">(FV63*中間層!$C$4+FV64)*中間層!$C$4+FV65</f>
        <v>44.86641475009003</v>
      </c>
      <c r="FW66" s="3" t="s">
        <v>13</v>
      </c>
      <c r="FX66">
        <v>11</v>
      </c>
      <c r="FY66" s="7">
        <v>0.13</v>
      </c>
      <c r="FZ66">
        <v>43.326028931392194</v>
      </c>
      <c r="GA66">
        <v>43.265351432629686</v>
      </c>
      <c r="GB66">
        <v>43.238359766250447</v>
      </c>
      <c r="GC66">
        <v>43.247237987229866</v>
      </c>
      <c r="GD66">
        <v>43.298482344135699</v>
      </c>
      <c r="GE66">
        <v>43.30568635758015</v>
      </c>
      <c r="GF66">
        <f t="shared" ca="1" si="224"/>
        <v>43.326028931392194</v>
      </c>
      <c r="GG66">
        <f t="shared" ca="1" si="225"/>
        <v>43.265351432629686</v>
      </c>
      <c r="GH66">
        <f t="shared" ca="1" si="226"/>
        <v>43.238359766250447</v>
      </c>
      <c r="GI66">
        <f t="shared" ca="1" si="227"/>
        <v>6.7371664766542377E-6</v>
      </c>
      <c r="GJ66">
        <f t="shared" ca="1" si="228"/>
        <v>-2.2241249467482762E-3</v>
      </c>
      <c r="GK66">
        <f t="shared" ca="1" si="229"/>
        <v>43.420392262537987</v>
      </c>
      <c r="GL66">
        <f ca="1">(GI66*中間層!$C$3+GJ66)*中間層!$C$3+GK66</f>
        <v>43.2653514326297</v>
      </c>
      <c r="GM66">
        <f t="shared" si="252"/>
        <v>11</v>
      </c>
      <c r="GN66" s="3" t="s">
        <v>13</v>
      </c>
      <c r="GO66" s="2" t="s">
        <v>40</v>
      </c>
      <c r="GP66">
        <f ca="1">(GP63*中間層!$C$4+GP64)*中間層!$C$4+GP65</f>
        <v>44.858201177208691</v>
      </c>
      <c r="GQ66" s="3" t="s">
        <v>13</v>
      </c>
      <c r="GR66">
        <v>11</v>
      </c>
      <c r="GS66" s="7">
        <v>0.13</v>
      </c>
      <c r="GT66">
        <v>43.318843951621226</v>
      </c>
      <c r="GU66">
        <v>43.253527254679717</v>
      </c>
      <c r="GV66">
        <v>43.275362005568027</v>
      </c>
      <c r="GW66">
        <v>43.247237987229866</v>
      </c>
      <c r="GX66">
        <v>43.298482344135699</v>
      </c>
      <c r="GY66">
        <v>43.30568635758015</v>
      </c>
      <c r="GZ66">
        <f t="shared" ca="1" si="230"/>
        <v>43.318843951621226</v>
      </c>
      <c r="HA66">
        <f t="shared" ca="1" si="231"/>
        <v>43.253527254679717</v>
      </c>
      <c r="HB66">
        <f t="shared" ca="1" si="232"/>
        <v>43.275362005568027</v>
      </c>
      <c r="HC66">
        <f t="shared" ca="1" si="233"/>
        <v>1.7430289565963903E-5</v>
      </c>
      <c r="HD66">
        <f t="shared" ca="1" si="234"/>
        <v>-3.9208773737247071E-3</v>
      </c>
      <c r="HE66">
        <f t="shared" ca="1" si="235"/>
        <v>43.471312096392545</v>
      </c>
      <c r="HF66">
        <f ca="1">(HC66*中間層!$C$3+HD66)*中間層!$C$3+HE66</f>
        <v>43.25352725467971</v>
      </c>
      <c r="HG66">
        <f t="shared" si="253"/>
        <v>11</v>
      </c>
      <c r="HH66" s="3" t="s">
        <v>13</v>
      </c>
      <c r="HI66" s="2" t="s">
        <v>40</v>
      </c>
      <c r="HJ66">
        <f ca="1">(HJ63*中間層!$C$4+HJ64)*中間層!$C$4+HJ65</f>
        <v>44.846538282621211</v>
      </c>
      <c r="HK66" s="3" t="s">
        <v>13</v>
      </c>
      <c r="HL66">
        <v>11</v>
      </c>
      <c r="HM66" s="7">
        <v>0.13</v>
      </c>
      <c r="HN66">
        <v>43.310303298679429</v>
      </c>
      <c r="HO66">
        <v>43.266540277201429</v>
      </c>
      <c r="HP66">
        <v>43.275362005568027</v>
      </c>
      <c r="HQ66">
        <v>43.247237987229866</v>
      </c>
      <c r="HR66">
        <v>43.298482344135699</v>
      </c>
      <c r="HS66">
        <v>43.30568635758015</v>
      </c>
      <c r="HT66">
        <f t="shared" ca="1" si="236"/>
        <v>43.310303298679429</v>
      </c>
      <c r="HU66">
        <f t="shared" ca="1" si="237"/>
        <v>43.266540277201429</v>
      </c>
      <c r="HV66">
        <f t="shared" ca="1" si="238"/>
        <v>43.275362005568027</v>
      </c>
      <c r="HW66">
        <f t="shared" ca="1" si="239"/>
        <v>1.0516949968920016E-5</v>
      </c>
      <c r="HX66">
        <f t="shared" ca="1" si="240"/>
        <v>-2.4528029248979525E-3</v>
      </c>
      <c r="HY66">
        <f t="shared" ca="1" si="241"/>
        <v>43.406651070001992</v>
      </c>
      <c r="HZ66">
        <f ca="1">(HW66*中間層!$C$3+HX66)*中間層!$C$3+HY66</f>
        <v>43.266540277201393</v>
      </c>
      <c r="IA66">
        <f t="shared" si="254"/>
        <v>11</v>
      </c>
      <c r="IB66" s="3" t="s">
        <v>13</v>
      </c>
      <c r="IC66" s="2" t="s">
        <v>40</v>
      </c>
      <c r="ID66">
        <f ca="1">(ID63*中間層!$C$4+ID64)*中間層!$C$4+ID65</f>
        <v>44.853762820190205</v>
      </c>
      <c r="IE66" s="3" t="s">
        <v>13</v>
      </c>
    </row>
    <row r="67" spans="1:239" x14ac:dyDescent="0.25">
      <c r="A67">
        <f t="shared" si="242"/>
        <v>12</v>
      </c>
      <c r="B67" s="7">
        <v>0.14000000000000001</v>
      </c>
      <c r="C67">
        <v>42.821028668455732</v>
      </c>
      <c r="D67">
        <v>42.815126898830414</v>
      </c>
      <c r="E67">
        <v>42.798623914795535</v>
      </c>
      <c r="F67">
        <v>42.779232428154138</v>
      </c>
      <c r="G67">
        <v>42.756976060254054</v>
      </c>
      <c r="H67">
        <v>42.74387775607272</v>
      </c>
      <c r="I67">
        <f t="shared" ca="1" si="170"/>
        <v>42.821028668455732</v>
      </c>
      <c r="J67">
        <f t="shared" ca="1" si="171"/>
        <v>42.815126898830414</v>
      </c>
      <c r="K67">
        <f t="shared" ca="1" si="172"/>
        <v>42.798623914795535</v>
      </c>
      <c r="L67">
        <f t="shared" ca="1" si="173"/>
        <v>-2.120242881912418E-6</v>
      </c>
      <c r="M67">
        <f t="shared" ca="1" si="174"/>
        <v>2.0000103978048855E-4</v>
      </c>
      <c r="N67">
        <f t="shared" ca="1" si="175"/>
        <v>42.816329223671467</v>
      </c>
      <c r="O67">
        <f ca="1">(L67*中間層!$C$3+M67)*中間層!$C$3+N67</f>
        <v>42.815126898830393</v>
      </c>
      <c r="P67">
        <f t="shared" si="243"/>
        <v>12</v>
      </c>
      <c r="Q67" s="3" t="s">
        <v>13</v>
      </c>
      <c r="T67" s="3" t="s">
        <v>13</v>
      </c>
      <c r="U67">
        <v>12</v>
      </c>
      <c r="V67" s="7">
        <v>0.14000000000000001</v>
      </c>
      <c r="W67">
        <v>42.818581009128259</v>
      </c>
      <c r="X67">
        <v>42.807108368545265</v>
      </c>
      <c r="Y67">
        <v>42.786390160343963</v>
      </c>
      <c r="Z67">
        <v>42.771011895652293</v>
      </c>
      <c r="AA67">
        <v>42.756976060254054</v>
      </c>
      <c r="AB67">
        <v>42.714226166616214</v>
      </c>
      <c r="AC67">
        <f t="shared" ca="1" si="176"/>
        <v>42.818581009128259</v>
      </c>
      <c r="AD67">
        <f t="shared" ca="1" si="177"/>
        <v>42.807108368545265</v>
      </c>
      <c r="AE67">
        <f t="shared" ca="1" si="178"/>
        <v>42.786390160343963</v>
      </c>
      <c r="AF67">
        <f t="shared" ca="1" si="179"/>
        <v>-1.8491135236636182E-6</v>
      </c>
      <c r="AG67">
        <f t="shared" ca="1" si="180"/>
        <v>4.7914216889353159E-5</v>
      </c>
      <c r="AH67">
        <f t="shared" ca="1" si="181"/>
        <v>42.82080808209291</v>
      </c>
      <c r="AI67">
        <f ca="1">(AF67*中間層!$C$3+AG67)*中間層!$C$3+AH67</f>
        <v>42.807108368545208</v>
      </c>
      <c r="AJ67">
        <f t="shared" si="244"/>
        <v>12</v>
      </c>
      <c r="AK67" s="3" t="s">
        <v>13</v>
      </c>
      <c r="AN67">
        <v>12</v>
      </c>
      <c r="AO67" s="7">
        <v>0.14000000000000001</v>
      </c>
      <c r="AP67">
        <v>42.815111381406474</v>
      </c>
      <c r="AQ67">
        <v>42.798315907643378</v>
      </c>
      <c r="AR67">
        <v>42.778932992148746</v>
      </c>
      <c r="AS67">
        <v>42.743205794619954</v>
      </c>
      <c r="AT67">
        <v>42.713118338636306</v>
      </c>
      <c r="AU67">
        <v>42.685184111596122</v>
      </c>
      <c r="AV67">
        <f t="shared" ca="1" si="182"/>
        <v>42.815111381406474</v>
      </c>
      <c r="AW67">
        <f t="shared" ca="1" si="183"/>
        <v>42.798315907643378</v>
      </c>
      <c r="AX67">
        <f t="shared" ca="1" si="184"/>
        <v>42.778932992148746</v>
      </c>
      <c r="AY67">
        <f t="shared" ca="1" si="185"/>
        <v>-5.1748834630780044E-7</v>
      </c>
      <c r="AZ67">
        <f t="shared" ca="1" si="186"/>
        <v>-2.5828622331587782E-4</v>
      </c>
      <c r="BA67">
        <f t="shared" ca="1" si="187"/>
        <v>42.82931941343805</v>
      </c>
      <c r="BB67">
        <f ca="1">(AY67*中間層!$C$3+AZ67)*中間層!$C$3+BA67</f>
        <v>42.798315907643385</v>
      </c>
      <c r="BC67">
        <f t="shared" si="245"/>
        <v>12</v>
      </c>
      <c r="BD67" s="3" t="s">
        <v>13</v>
      </c>
      <c r="BG67" s="3" t="s">
        <v>13</v>
      </c>
      <c r="BH67">
        <v>12</v>
      </c>
      <c r="BI67" s="7">
        <v>0.14000000000000001</v>
      </c>
      <c r="BJ67">
        <v>42.81337117251153</v>
      </c>
      <c r="BK67">
        <v>42.791582140245069</v>
      </c>
      <c r="BL67">
        <v>42.765292717577466</v>
      </c>
      <c r="BM67">
        <v>42.725327826824589</v>
      </c>
      <c r="BN67">
        <v>42.694018493644549</v>
      </c>
      <c r="BO67">
        <v>42.667291017448711</v>
      </c>
      <c r="BP67">
        <f t="shared" ca="1" si="188"/>
        <v>42.81337117251153</v>
      </c>
      <c r="BQ67">
        <f t="shared" ca="1" si="189"/>
        <v>42.791582140245069</v>
      </c>
      <c r="BR67">
        <f t="shared" ca="1" si="190"/>
        <v>42.765292717577466</v>
      </c>
      <c r="BS67">
        <f t="shared" ca="1" si="191"/>
        <v>-9.000780802289228E-7</v>
      </c>
      <c r="BT67">
        <f t="shared" ca="1" si="192"/>
        <v>-3.0076893329500376E-4</v>
      </c>
      <c r="BU67">
        <f t="shared" ca="1" si="193"/>
        <v>42.830659814376858</v>
      </c>
      <c r="BV67">
        <f ca="1">(BS67*中間層!$C$3+BT67)*中間層!$C$3+BU67</f>
        <v>42.791582140245069</v>
      </c>
      <c r="BW67">
        <f t="shared" si="246"/>
        <v>12</v>
      </c>
      <c r="BX67" s="3" t="s">
        <v>13</v>
      </c>
      <c r="CA67" s="3" t="s">
        <v>13</v>
      </c>
      <c r="CB67">
        <v>12</v>
      </c>
      <c r="CC67" s="7">
        <v>0.14000000000000001</v>
      </c>
      <c r="CD67">
        <v>42.820401876684073</v>
      </c>
      <c r="CE67">
        <v>42.791350940678633</v>
      </c>
      <c r="CF67">
        <v>42.747672137982804</v>
      </c>
      <c r="CG67">
        <v>42.706521925655935</v>
      </c>
      <c r="CH67">
        <v>42.680540665289854</v>
      </c>
      <c r="CI67">
        <v>42.667998932265192</v>
      </c>
      <c r="CJ67">
        <f t="shared" ca="1" si="194"/>
        <v>42.820401876684073</v>
      </c>
      <c r="CK67">
        <f t="shared" ca="1" si="195"/>
        <v>42.791350940678633</v>
      </c>
      <c r="CL67">
        <f t="shared" ca="1" si="196"/>
        <v>42.747672137982804</v>
      </c>
      <c r="CM67">
        <f t="shared" ca="1" si="197"/>
        <v>-2.925573338077811E-6</v>
      </c>
      <c r="CN67">
        <f t="shared" ca="1" si="198"/>
        <v>-1.4218271939711257E-4</v>
      </c>
      <c r="CO67">
        <f t="shared" ca="1" si="199"/>
        <v>42.834824945999088</v>
      </c>
      <c r="CP67">
        <f ca="1">(CM67*中間層!$C$3+CN67)*中間層!$C$3+CO67</f>
        <v>42.791350940678598</v>
      </c>
      <c r="CQ67">
        <f t="shared" si="247"/>
        <v>12</v>
      </c>
      <c r="CR67" s="3" t="s">
        <v>13</v>
      </c>
      <c r="CU67" s="3" t="s">
        <v>13</v>
      </c>
      <c r="CV67">
        <v>12</v>
      </c>
      <c r="CW67" s="7">
        <v>0.14000000000000001</v>
      </c>
      <c r="CX67">
        <v>42.816485313184302</v>
      </c>
      <c r="CY67">
        <v>42.776232614724258</v>
      </c>
      <c r="CZ67">
        <v>42.727360082453956</v>
      </c>
      <c r="DA67">
        <v>42.689595167770015</v>
      </c>
      <c r="DB67">
        <v>42.674216346508409</v>
      </c>
      <c r="DC67">
        <v>42.699562873831255</v>
      </c>
      <c r="DD67">
        <f t="shared" ca="1" si="200"/>
        <v>42.816485313184302</v>
      </c>
      <c r="DE67">
        <f t="shared" ca="1" si="201"/>
        <v>42.776232614724258</v>
      </c>
      <c r="DF67">
        <f t="shared" ca="1" si="202"/>
        <v>42.727360082453956</v>
      </c>
      <c r="DG67">
        <f t="shared" ca="1" si="203"/>
        <v>-1.7239667620524416E-6</v>
      </c>
      <c r="DH67">
        <f t="shared" ca="1" si="204"/>
        <v>-5.4645895489315445E-4</v>
      </c>
      <c r="DI67">
        <f t="shared" ca="1" si="205"/>
        <v>42.848118177834124</v>
      </c>
      <c r="DJ67">
        <f ca="1">(DG67*中間層!$C$3+DH67)*中間層!$C$3+DI67</f>
        <v>42.776232614724286</v>
      </c>
      <c r="DK67">
        <f t="shared" si="248"/>
        <v>12</v>
      </c>
      <c r="DL67" s="3" t="s">
        <v>13</v>
      </c>
      <c r="DO67" s="3" t="s">
        <v>13</v>
      </c>
      <c r="DP67">
        <v>12</v>
      </c>
      <c r="DQ67" s="7">
        <v>0.14000000000000001</v>
      </c>
      <c r="DR67">
        <v>42.813317440425607</v>
      </c>
      <c r="DS67">
        <v>42.766098700757631</v>
      </c>
      <c r="DT67">
        <v>42.715255118335371</v>
      </c>
      <c r="DU67">
        <v>42.679698402346105</v>
      </c>
      <c r="DV67">
        <v>42.692140692393153</v>
      </c>
      <c r="DW67">
        <v>42.732338233027647</v>
      </c>
      <c r="DX67">
        <f t="shared" ca="1" si="206"/>
        <v>42.813317440425607</v>
      </c>
      <c r="DY67">
        <f t="shared" ca="1" si="207"/>
        <v>42.766098700757631</v>
      </c>
      <c r="DZ67">
        <f t="shared" ca="1" si="208"/>
        <v>42.715255118335371</v>
      </c>
      <c r="EA67">
        <f t="shared" ca="1" si="209"/>
        <v>-7.2496855085591959E-7</v>
      </c>
      <c r="EB67">
        <f t="shared" ca="1" si="210"/>
        <v>-8.3562951073098198E-4</v>
      </c>
      <c r="EC67">
        <f t="shared" ca="1" si="211"/>
        <v>42.856911337339312</v>
      </c>
      <c r="ED67">
        <f ca="1">(EA67*中間層!$C$3+EB67)*中間層!$C$3+EC67</f>
        <v>42.766098700757652</v>
      </c>
      <c r="EE67">
        <f t="shared" si="249"/>
        <v>12</v>
      </c>
      <c r="EF67" s="3" t="s">
        <v>13</v>
      </c>
      <c r="EI67" s="3" t="s">
        <v>13</v>
      </c>
      <c r="EJ67">
        <v>12</v>
      </c>
      <c r="EK67" s="7">
        <v>0.14000000000000001</v>
      </c>
      <c r="EL67">
        <v>42.810155145466851</v>
      </c>
      <c r="EM67">
        <v>42.754240004791022</v>
      </c>
      <c r="EN67">
        <v>42.704653799420655</v>
      </c>
      <c r="EO67">
        <v>42.684367182439061</v>
      </c>
      <c r="EP67">
        <v>42.720370695052978</v>
      </c>
      <c r="EQ67">
        <v>42.776896936279869</v>
      </c>
      <c r="ER67">
        <f t="shared" ca="1" si="212"/>
        <v>42.810155145466851</v>
      </c>
      <c r="ES67">
        <f t="shared" ca="1" si="213"/>
        <v>42.754240004791022</v>
      </c>
      <c r="ET67">
        <f t="shared" ca="1" si="214"/>
        <v>42.704653799420655</v>
      </c>
      <c r="EU67">
        <f t="shared" ca="1" si="215"/>
        <v>1.2657870610946701E-6</v>
      </c>
      <c r="EV67">
        <f t="shared" ca="1" si="216"/>
        <v>-1.308170872680421E-3</v>
      </c>
      <c r="EW67">
        <f t="shared" ca="1" si="217"/>
        <v>42.872399221448184</v>
      </c>
      <c r="EX67">
        <f ca="1">(EU67*中間層!$C$3+EV67)*中間層!$C$3+EW67</f>
        <v>42.754240004791086</v>
      </c>
      <c r="EY67">
        <f t="shared" si="250"/>
        <v>12</v>
      </c>
      <c r="EZ67" s="3" t="s">
        <v>13</v>
      </c>
      <c r="FC67" s="3" t="s">
        <v>13</v>
      </c>
      <c r="FD67">
        <v>12</v>
      </c>
      <c r="FE67" s="7">
        <v>0.14000000000000001</v>
      </c>
      <c r="FF67">
        <v>42.805495948595848</v>
      </c>
      <c r="FG67">
        <v>42.743009778302067</v>
      </c>
      <c r="FH67">
        <v>42.693872396564565</v>
      </c>
      <c r="FI67">
        <v>42.709750640044028</v>
      </c>
      <c r="FJ67">
        <v>42.765498930634124</v>
      </c>
      <c r="FK67">
        <v>42.776896936279869</v>
      </c>
      <c r="FL67">
        <f t="shared" ca="1" si="218"/>
        <v>42.805495948595848</v>
      </c>
      <c r="FM67">
        <f t="shared" ca="1" si="219"/>
        <v>42.743009778302067</v>
      </c>
      <c r="FN67">
        <f t="shared" ca="1" si="220"/>
        <v>42.693872396564565</v>
      </c>
      <c r="FO67">
        <f t="shared" ca="1" si="221"/>
        <v>2.6697577112554425E-6</v>
      </c>
      <c r="FP67">
        <f t="shared" ca="1" si="222"/>
        <v>-1.6501870625639718E-3</v>
      </c>
      <c r="FQ67">
        <f t="shared" ca="1" si="223"/>
        <v>42.881330907445879</v>
      </c>
      <c r="FR67">
        <f ca="1">(FO67*中間層!$C$3+FP67)*中間層!$C$3+FQ67</f>
        <v>42.743009778302039</v>
      </c>
      <c r="FS67">
        <f t="shared" si="251"/>
        <v>12</v>
      </c>
      <c r="FT67" s="3" t="s">
        <v>13</v>
      </c>
      <c r="FW67" s="3" t="s">
        <v>13</v>
      </c>
      <c r="FX67">
        <v>12</v>
      </c>
      <c r="FY67" s="7">
        <v>0.14000000000000001</v>
      </c>
      <c r="FZ67">
        <v>42.797805185523423</v>
      </c>
      <c r="GA67">
        <v>42.730228438449977</v>
      </c>
      <c r="GB67">
        <v>42.700614821108225</v>
      </c>
      <c r="GC67">
        <v>42.709750640044028</v>
      </c>
      <c r="GD67">
        <v>42.765498930634124</v>
      </c>
      <c r="GE67">
        <v>42.776896936279869</v>
      </c>
      <c r="GF67">
        <f t="shared" ca="1" si="224"/>
        <v>42.797805185523423</v>
      </c>
      <c r="GG67">
        <f t="shared" ca="1" si="225"/>
        <v>42.730228438449977</v>
      </c>
      <c r="GH67">
        <f t="shared" ca="1" si="226"/>
        <v>42.700614821108225</v>
      </c>
      <c r="GI67">
        <f t="shared" ca="1" si="227"/>
        <v>7.5926259463394669E-6</v>
      </c>
      <c r="GJ67">
        <f t="shared" ca="1" si="228"/>
        <v>-2.4904288334197128E-3</v>
      </c>
      <c r="GK67">
        <f t="shared" ca="1" si="229"/>
        <v>42.903345062328547</v>
      </c>
      <c r="GL67">
        <f ca="1">(GI67*中間層!$C$3+GJ67)*中間層!$C$3+GK67</f>
        <v>42.73022843844997</v>
      </c>
      <c r="GM67">
        <f t="shared" si="252"/>
        <v>12</v>
      </c>
      <c r="GN67" s="3" t="s">
        <v>13</v>
      </c>
      <c r="GQ67" s="3" t="s">
        <v>13</v>
      </c>
      <c r="GR67">
        <v>12</v>
      </c>
      <c r="GS67" s="7">
        <v>0.14000000000000001</v>
      </c>
      <c r="GT67">
        <v>42.789699746517414</v>
      </c>
      <c r="GU67">
        <v>42.717949330767297</v>
      </c>
      <c r="GV67">
        <v>42.742034008804474</v>
      </c>
      <c r="GW67">
        <v>42.709750640044028</v>
      </c>
      <c r="GX67">
        <v>42.765498930634124</v>
      </c>
      <c r="GY67">
        <v>42.776896936279869</v>
      </c>
      <c r="GZ67">
        <f t="shared" ca="1" si="230"/>
        <v>42.789699746517414</v>
      </c>
      <c r="HA67">
        <f t="shared" ca="1" si="231"/>
        <v>42.717949330767297</v>
      </c>
      <c r="HB67">
        <f t="shared" ca="1" si="232"/>
        <v>42.742034008804474</v>
      </c>
      <c r="HC67">
        <f t="shared" ca="1" si="233"/>
        <v>1.9167018757460027E-5</v>
      </c>
      <c r="HD67">
        <f t="shared" ca="1" si="234"/>
        <v>-4.3100611286211428E-3</v>
      </c>
      <c r="HE67">
        <f t="shared" ca="1" si="235"/>
        <v>42.957285256054881</v>
      </c>
      <c r="HF67">
        <f ca="1">(HC67*中間層!$C$3+HD67)*中間層!$C$3+HE67</f>
        <v>42.717949330767368</v>
      </c>
      <c r="HG67">
        <f t="shared" si="253"/>
        <v>12</v>
      </c>
      <c r="HH67" s="3" t="s">
        <v>13</v>
      </c>
      <c r="HK67" s="3" t="s">
        <v>13</v>
      </c>
      <c r="HL67">
        <v>12</v>
      </c>
      <c r="HM67" s="7">
        <v>0.14000000000000001</v>
      </c>
      <c r="HN67">
        <v>42.78187280782209</v>
      </c>
      <c r="HO67">
        <v>42.733159591708016</v>
      </c>
      <c r="HP67">
        <v>42.742034008804474</v>
      </c>
      <c r="HQ67">
        <v>42.709750640044028</v>
      </c>
      <c r="HR67">
        <v>42.765498930634124</v>
      </c>
      <c r="HS67">
        <v>42.776896936279869</v>
      </c>
      <c r="HT67">
        <f t="shared" ca="1" si="236"/>
        <v>42.78187280782209</v>
      </c>
      <c r="HU67">
        <f t="shared" ca="1" si="237"/>
        <v>42.733159591708016</v>
      </c>
      <c r="HV67">
        <f t="shared" ca="1" si="238"/>
        <v>42.742034008804474</v>
      </c>
      <c r="HW67">
        <f t="shared" ca="1" si="239"/>
        <v>1.1517526642106531E-5</v>
      </c>
      <c r="HX67">
        <f t="shared" ca="1" si="240"/>
        <v>-2.7018933185973997E-3</v>
      </c>
      <c r="HY67">
        <f t="shared" ca="1" si="241"/>
        <v>42.888173657146694</v>
      </c>
      <c r="HZ67">
        <f ca="1">(HW67*中間層!$C$3+HX67)*中間層!$C$3+HY67</f>
        <v>42.733159591708016</v>
      </c>
      <c r="IA67">
        <f t="shared" si="254"/>
        <v>12</v>
      </c>
      <c r="IB67" s="3" t="s">
        <v>13</v>
      </c>
      <c r="IE67" s="3" t="s">
        <v>13</v>
      </c>
    </row>
    <row r="68" spans="1:239" x14ac:dyDescent="0.25">
      <c r="A68">
        <f t="shared" si="242"/>
        <v>13</v>
      </c>
      <c r="B68" s="7">
        <v>0.15</v>
      </c>
      <c r="C68">
        <v>42.296232872410386</v>
      </c>
      <c r="D68">
        <v>42.288620164290592</v>
      </c>
      <c r="E68">
        <v>42.269361961094852</v>
      </c>
      <c r="F68">
        <v>42.247623707031174</v>
      </c>
      <c r="G68">
        <v>42.222973296292203</v>
      </c>
      <c r="H68">
        <v>42.205613914688684</v>
      </c>
      <c r="I68">
        <f t="shared" ca="1" si="170"/>
        <v>42.296232872410386</v>
      </c>
      <c r="J68">
        <f t="shared" ca="1" si="171"/>
        <v>42.288620164290592</v>
      </c>
      <c r="K68">
        <f t="shared" ca="1" si="172"/>
        <v>42.269361961094852</v>
      </c>
      <c r="L68">
        <f t="shared" ca="1" si="173"/>
        <v>-2.3290990151872394E-6</v>
      </c>
      <c r="M68">
        <f t="shared" ca="1" si="174"/>
        <v>1.9711068988250701E-4</v>
      </c>
      <c r="N68">
        <f t="shared" ca="1" si="175"/>
        <v>42.292200085454255</v>
      </c>
      <c r="O68">
        <f ca="1">(L68*中間層!$C$3+M68)*中間層!$C$3+N68</f>
        <v>42.288620164290634</v>
      </c>
      <c r="P68">
        <f t="shared" si="243"/>
        <v>13</v>
      </c>
      <c r="Q68" s="3" t="s">
        <v>13</v>
      </c>
      <c r="T68" s="3" t="s">
        <v>13</v>
      </c>
      <c r="U68">
        <v>13</v>
      </c>
      <c r="V68" s="7">
        <v>0.15</v>
      </c>
      <c r="W68">
        <v>42.293611213479643</v>
      </c>
      <c r="X68">
        <v>42.279441557086663</v>
      </c>
      <c r="Y68">
        <v>42.256076209864148</v>
      </c>
      <c r="Z68">
        <v>42.235345654052779</v>
      </c>
      <c r="AA68">
        <v>42.222973296292203</v>
      </c>
      <c r="AB68">
        <v>42.172706467067172</v>
      </c>
      <c r="AC68">
        <f t="shared" ca="1" si="176"/>
        <v>42.293611213479643</v>
      </c>
      <c r="AD68">
        <f t="shared" ca="1" si="177"/>
        <v>42.279441557086663</v>
      </c>
      <c r="AE68">
        <f t="shared" ca="1" si="178"/>
        <v>42.256076209864148</v>
      </c>
      <c r="AF68">
        <f t="shared" ca="1" si="179"/>
        <v>-1.8391381659075706E-6</v>
      </c>
      <c r="AG68">
        <f t="shared" ca="1" si="180"/>
        <v>-7.5224029735211386E-6</v>
      </c>
      <c r="AH68">
        <f t="shared" ca="1" si="181"/>
        <v>42.298585179043116</v>
      </c>
      <c r="AI68">
        <f ca="1">(AF68*中間層!$C$3+AG68)*中間層!$C$3+AH68</f>
        <v>42.279441557086685</v>
      </c>
      <c r="AJ68">
        <f t="shared" si="244"/>
        <v>13</v>
      </c>
      <c r="AK68" s="3" t="s">
        <v>13</v>
      </c>
      <c r="AN68">
        <v>13</v>
      </c>
      <c r="AO68" s="7">
        <v>0.15</v>
      </c>
      <c r="AP68">
        <v>42.289782019443521</v>
      </c>
      <c r="AQ68">
        <v>42.269676383232607</v>
      </c>
      <c r="AR68">
        <v>42.244544472865286</v>
      </c>
      <c r="AS68">
        <v>42.205574232275417</v>
      </c>
      <c r="AT68">
        <v>42.171727846858701</v>
      </c>
      <c r="AU68">
        <v>42.14145005169933</v>
      </c>
      <c r="AV68">
        <f t="shared" ca="1" si="182"/>
        <v>42.289782019443521</v>
      </c>
      <c r="AW68">
        <f t="shared" ca="1" si="183"/>
        <v>42.269676383232607</v>
      </c>
      <c r="AX68">
        <f t="shared" ca="1" si="184"/>
        <v>42.244544472865286</v>
      </c>
      <c r="AY68">
        <f t="shared" ca="1" si="185"/>
        <v>-1.0052548312833095E-6</v>
      </c>
      <c r="AZ68">
        <f t="shared" ca="1" si="186"/>
        <v>-2.5132449952607771E-4</v>
      </c>
      <c r="BA68">
        <f t="shared" ca="1" si="187"/>
        <v>42.304861381498007</v>
      </c>
      <c r="BB68">
        <f ca="1">(AY68*中間層!$C$3+AZ68)*中間層!$C$3+BA68</f>
        <v>42.269676383232564</v>
      </c>
      <c r="BC68">
        <f t="shared" si="245"/>
        <v>13</v>
      </c>
      <c r="BD68" s="3" t="s">
        <v>13</v>
      </c>
      <c r="BG68" s="3" t="s">
        <v>13</v>
      </c>
      <c r="BH68">
        <v>13</v>
      </c>
      <c r="BI68" s="7">
        <v>0.15</v>
      </c>
      <c r="BJ68">
        <v>42.287878712234168</v>
      </c>
      <c r="BK68">
        <v>42.262059940301157</v>
      </c>
      <c r="BL68">
        <v>42.229925714135547</v>
      </c>
      <c r="BM68">
        <v>42.185574002202159</v>
      </c>
      <c r="BN68">
        <v>42.151184837112972</v>
      </c>
      <c r="BO68">
        <v>42.123778308665607</v>
      </c>
      <c r="BP68">
        <f t="shared" ca="1" si="188"/>
        <v>42.287878712234168</v>
      </c>
      <c r="BQ68">
        <f t="shared" ca="1" si="189"/>
        <v>42.262059940301157</v>
      </c>
      <c r="BR68">
        <f t="shared" ca="1" si="190"/>
        <v>42.229925714135547</v>
      </c>
      <c r="BS68">
        <f t="shared" ca="1" si="191"/>
        <v>-1.2630908465216635E-6</v>
      </c>
      <c r="BT68">
        <f t="shared" ca="1" si="192"/>
        <v>-3.2691181168225124E-4</v>
      </c>
      <c r="BU68">
        <f t="shared" ca="1" si="193"/>
        <v>42.307382029934587</v>
      </c>
      <c r="BV68">
        <f ca="1">(BS68*中間層!$C$3+BT68)*中間層!$C$3+BU68</f>
        <v>42.262059940301143</v>
      </c>
      <c r="BW68">
        <f t="shared" si="246"/>
        <v>13</v>
      </c>
      <c r="BX68" s="3" t="s">
        <v>13</v>
      </c>
      <c r="CA68" s="3" t="s">
        <v>13</v>
      </c>
      <c r="CB68">
        <v>13</v>
      </c>
      <c r="CC68" s="7">
        <v>0.15</v>
      </c>
      <c r="CD68">
        <v>42.291420372764144</v>
      </c>
      <c r="CE68">
        <v>42.258924453258714</v>
      </c>
      <c r="CF68">
        <v>42.210868569608792</v>
      </c>
      <c r="CG68">
        <v>42.165369687676396</v>
      </c>
      <c r="CH68">
        <v>42.136790341638232</v>
      </c>
      <c r="CI68">
        <v>42.12383360416483</v>
      </c>
      <c r="CJ68">
        <f t="shared" ca="1" si="194"/>
        <v>42.291420372764144</v>
      </c>
      <c r="CK68">
        <f t="shared" ca="1" si="195"/>
        <v>42.258924453258714</v>
      </c>
      <c r="CL68">
        <f t="shared" ca="1" si="196"/>
        <v>42.210868569608792</v>
      </c>
      <c r="CM68">
        <f t="shared" ca="1" si="197"/>
        <v>-3.1119928288990194E-6</v>
      </c>
      <c r="CN68">
        <f t="shared" ca="1" si="198"/>
        <v>-1.8311946577377147E-4</v>
      </c>
      <c r="CO68">
        <f t="shared" ca="1" si="199"/>
        <v>42.308356328125058</v>
      </c>
      <c r="CP68">
        <f ca="1">(CM68*中間層!$C$3+CN68)*中間層!$C$3+CO68</f>
        <v>42.258924453258693</v>
      </c>
      <c r="CQ68">
        <f t="shared" si="247"/>
        <v>13</v>
      </c>
      <c r="CR68" s="3" t="s">
        <v>13</v>
      </c>
      <c r="CU68" s="3" t="s">
        <v>13</v>
      </c>
      <c r="CV68">
        <v>13</v>
      </c>
      <c r="CW68" s="7">
        <v>0.15</v>
      </c>
      <c r="CX68">
        <v>42.287818720993279</v>
      </c>
      <c r="CY68">
        <v>42.242912871587897</v>
      </c>
      <c r="CZ68">
        <v>42.188244648133363</v>
      </c>
      <c r="DA68">
        <v>42.147143672855464</v>
      </c>
      <c r="DB68">
        <v>42.131047901210607</v>
      </c>
      <c r="DC68">
        <v>42.158047779575782</v>
      </c>
      <c r="DD68">
        <f t="shared" ca="1" si="200"/>
        <v>42.287818720993279</v>
      </c>
      <c r="DE68">
        <f t="shared" ca="1" si="201"/>
        <v>42.242912871587897</v>
      </c>
      <c r="DF68">
        <f t="shared" ca="1" si="202"/>
        <v>42.188244648133363</v>
      </c>
      <c r="DG68">
        <f t="shared" ca="1" si="203"/>
        <v>-1.9524748098301642E-6</v>
      </c>
      <c r="DH68">
        <f t="shared" ca="1" si="204"/>
        <v>-6.05245766633047E-4</v>
      </c>
      <c r="DI68">
        <f t="shared" ca="1" si="205"/>
        <v>42.322962196349529</v>
      </c>
      <c r="DJ68">
        <f ca="1">(DG68*中間層!$C$3+DH68)*中間層!$C$3+DI68</f>
        <v>42.242912871587926</v>
      </c>
      <c r="DK68">
        <f t="shared" si="248"/>
        <v>13</v>
      </c>
      <c r="DL68" s="3" t="s">
        <v>13</v>
      </c>
      <c r="DO68" s="3" t="s">
        <v>13</v>
      </c>
      <c r="DP68">
        <v>13</v>
      </c>
      <c r="DQ68" s="7">
        <v>0.15</v>
      </c>
      <c r="DR68">
        <v>42.284760152012545</v>
      </c>
      <c r="DS68">
        <v>42.232254119847546</v>
      </c>
      <c r="DT68">
        <v>42.175464331186028</v>
      </c>
      <c r="DU68">
        <v>42.137337065707023</v>
      </c>
      <c r="DV68">
        <v>42.150163209491076</v>
      </c>
      <c r="DW68">
        <v>42.194032555288047</v>
      </c>
      <c r="DX68">
        <f t="shared" ca="1" si="206"/>
        <v>42.284760152012545</v>
      </c>
      <c r="DY68">
        <f t="shared" ca="1" si="207"/>
        <v>42.232254119847546</v>
      </c>
      <c r="DZ68">
        <f t="shared" ca="1" si="208"/>
        <v>42.175464331186028</v>
      </c>
      <c r="EA68">
        <f t="shared" ca="1" si="209"/>
        <v>-8.5675129930496039E-7</v>
      </c>
      <c r="EB68">
        <f t="shared" ca="1" si="210"/>
        <v>-9.2160794840438624E-4</v>
      </c>
      <c r="EC68">
        <f t="shared" ca="1" si="211"/>
        <v>42.332982427680967</v>
      </c>
      <c r="ED68">
        <f ca="1">(EA68*中間層!$C$3+EB68)*中間層!$C$3+EC68</f>
        <v>42.232254119847482</v>
      </c>
      <c r="EE68">
        <f t="shared" si="249"/>
        <v>13</v>
      </c>
      <c r="EF68" s="3" t="s">
        <v>13</v>
      </c>
      <c r="EI68" s="3" t="s">
        <v>13</v>
      </c>
      <c r="EJ68">
        <v>13</v>
      </c>
      <c r="EK68" s="7">
        <v>0.15</v>
      </c>
      <c r="EL68">
        <v>42.281335479560894</v>
      </c>
      <c r="EM68">
        <v>42.218806395951859</v>
      </c>
      <c r="EN68">
        <v>42.164164254545753</v>
      </c>
      <c r="EO68">
        <v>42.142547559660741</v>
      </c>
      <c r="EP68">
        <v>42.181355456151103</v>
      </c>
      <c r="EQ68">
        <v>42.24437845449652</v>
      </c>
      <c r="ER68">
        <f t="shared" ca="1" si="212"/>
        <v>42.281335479560894</v>
      </c>
      <c r="ES68">
        <f t="shared" ca="1" si="213"/>
        <v>42.218806395951859</v>
      </c>
      <c r="ET68">
        <f t="shared" ca="1" si="214"/>
        <v>42.164164254545753</v>
      </c>
      <c r="EU68">
        <f t="shared" ca="1" si="215"/>
        <v>1.5773884405844001E-6</v>
      </c>
      <c r="EV68">
        <f t="shared" ca="1" si="216"/>
        <v>-1.4871899382686142E-3</v>
      </c>
      <c r="EW68">
        <f t="shared" ca="1" si="217"/>
        <v>42.351751505372825</v>
      </c>
      <c r="EX68">
        <f ca="1">(EU68*中間層!$C$3+EV68)*中間層!$C$3+EW68</f>
        <v>42.218806395951809</v>
      </c>
      <c r="EY68">
        <f t="shared" si="250"/>
        <v>13</v>
      </c>
      <c r="EZ68" s="3" t="s">
        <v>13</v>
      </c>
      <c r="FC68" s="3" t="s">
        <v>13</v>
      </c>
      <c r="FD68">
        <v>13</v>
      </c>
      <c r="FE68" s="7">
        <v>0.15</v>
      </c>
      <c r="FF68">
        <v>42.276670516313104</v>
      </c>
      <c r="FG68">
        <v>42.206736436170246</v>
      </c>
      <c r="FH68">
        <v>42.153369522634293</v>
      </c>
      <c r="FI68">
        <v>42.170145839091035</v>
      </c>
      <c r="FJ68">
        <v>42.231606686342914</v>
      </c>
      <c r="FK68">
        <v>42.24437845449652</v>
      </c>
      <c r="FL68">
        <f t="shared" ca="1" si="218"/>
        <v>42.276670516313104</v>
      </c>
      <c r="FM68">
        <f t="shared" ca="1" si="219"/>
        <v>42.206736436170246</v>
      </c>
      <c r="FN68">
        <f t="shared" ca="1" si="220"/>
        <v>42.153369522634293</v>
      </c>
      <c r="FO68">
        <f t="shared" ca="1" si="221"/>
        <v>3.3134333213802165E-6</v>
      </c>
      <c r="FP68">
        <f t="shared" ca="1" si="222"/>
        <v>-1.8956966010642872E-3</v>
      </c>
      <c r="FQ68">
        <f t="shared" ca="1" si="223"/>
        <v>42.363171763062866</v>
      </c>
      <c r="FR68">
        <f ca="1">(FO68*中間層!$C$3+FP68)*中間層!$C$3+FQ68</f>
        <v>42.206736436170239</v>
      </c>
      <c r="FS68">
        <f t="shared" si="251"/>
        <v>13</v>
      </c>
      <c r="FT68" s="3" t="s">
        <v>13</v>
      </c>
      <c r="FW68" s="3" t="s">
        <v>13</v>
      </c>
      <c r="FX68">
        <v>13</v>
      </c>
      <c r="FY68" s="7">
        <v>0.15</v>
      </c>
      <c r="FZ68">
        <v>42.268279224828916</v>
      </c>
      <c r="GA68">
        <v>42.193094088052959</v>
      </c>
      <c r="GB68">
        <v>42.161211805094204</v>
      </c>
      <c r="GC68">
        <v>42.170145839091035</v>
      </c>
      <c r="GD68">
        <v>42.231606686342914</v>
      </c>
      <c r="GE68">
        <v>42.24437845449652</v>
      </c>
      <c r="GF68">
        <f t="shared" ca="1" si="224"/>
        <v>42.268279224828916</v>
      </c>
      <c r="GG68">
        <f t="shared" ca="1" si="225"/>
        <v>42.193094088052959</v>
      </c>
      <c r="GH68">
        <f t="shared" ca="1" si="226"/>
        <v>42.161211805094204</v>
      </c>
      <c r="GI68">
        <f t="shared" ca="1" si="227"/>
        <v>8.6605707634407744E-6</v>
      </c>
      <c r="GJ68">
        <f t="shared" ca="1" si="228"/>
        <v>-2.8027883500352153E-3</v>
      </c>
      <c r="GK68">
        <f t="shared" ca="1" si="229"/>
        <v>42.386767215422033</v>
      </c>
      <c r="GL68">
        <f ca="1">(GI68*中間層!$C$3+GJ68)*中間層!$C$3+GK68</f>
        <v>42.193094088052916</v>
      </c>
      <c r="GM68">
        <f t="shared" si="252"/>
        <v>13</v>
      </c>
      <c r="GN68" s="3" t="s">
        <v>13</v>
      </c>
      <c r="GQ68" s="3" t="s">
        <v>13</v>
      </c>
      <c r="GR68">
        <v>13</v>
      </c>
      <c r="GS68" s="7">
        <v>0.15</v>
      </c>
      <c r="GT68">
        <v>42.259895983535415</v>
      </c>
      <c r="GU68">
        <v>42.18238570948013</v>
      </c>
      <c r="GV68">
        <v>42.206526111105418</v>
      </c>
      <c r="GW68">
        <v>42.170145839091035</v>
      </c>
      <c r="GX68">
        <v>42.231606686342914</v>
      </c>
      <c r="GY68">
        <v>42.24437845449652</v>
      </c>
      <c r="GZ68">
        <f t="shared" ca="1" si="230"/>
        <v>42.259895983535415</v>
      </c>
      <c r="HA68">
        <f t="shared" ca="1" si="231"/>
        <v>42.18238570948013</v>
      </c>
      <c r="HB68">
        <f t="shared" ca="1" si="232"/>
        <v>42.206526111105418</v>
      </c>
      <c r="HC68">
        <f t="shared" ca="1" si="233"/>
        <v>2.0330135136115131E-5</v>
      </c>
      <c r="HD68">
        <f t="shared" ca="1" si="234"/>
        <v>-4.5997257515229244E-3</v>
      </c>
      <c r="HE68">
        <f t="shared" ca="1" si="235"/>
        <v>42.43905693327126</v>
      </c>
      <c r="HF68">
        <f ca="1">(HC68*中間層!$C$3+HD68)*中間層!$C$3+HE68</f>
        <v>42.182385709480116</v>
      </c>
      <c r="HG68">
        <f t="shared" si="253"/>
        <v>13</v>
      </c>
      <c r="HH68" s="3" t="s">
        <v>13</v>
      </c>
      <c r="HK68" s="3" t="s">
        <v>13</v>
      </c>
      <c r="HL68">
        <v>13</v>
      </c>
      <c r="HM68" s="7">
        <v>0.15</v>
      </c>
      <c r="HN68">
        <v>42.251631406848702</v>
      </c>
      <c r="HO68">
        <v>42.198199526944961</v>
      </c>
      <c r="HP68">
        <v>42.206526111105418</v>
      </c>
      <c r="HQ68">
        <v>42.170145839091035</v>
      </c>
      <c r="HR68">
        <v>42.231606686342914</v>
      </c>
      <c r="HS68">
        <v>42.24437845449652</v>
      </c>
      <c r="HT68">
        <f t="shared" ca="1" si="236"/>
        <v>42.251631406848702</v>
      </c>
      <c r="HU68">
        <f t="shared" ca="1" si="237"/>
        <v>42.198199526944961</v>
      </c>
      <c r="HV68">
        <f t="shared" ca="1" si="238"/>
        <v>42.206526111105418</v>
      </c>
      <c r="HW68">
        <f t="shared" ca="1" si="239"/>
        <v>1.2351692812839246E-5</v>
      </c>
      <c r="HX68">
        <f t="shared" ca="1" si="240"/>
        <v>-2.921391520000754E-3</v>
      </c>
      <c r="HY68">
        <f t="shared" ca="1" si="241"/>
        <v>42.366821750816641</v>
      </c>
      <c r="HZ68">
        <f ca="1">(HW68*中間層!$C$3+HX68)*中間層!$C$3+HY68</f>
        <v>42.198199526944961</v>
      </c>
      <c r="IA68">
        <f t="shared" si="254"/>
        <v>13</v>
      </c>
      <c r="IB68" s="3" t="s">
        <v>13</v>
      </c>
      <c r="IE68" s="3" t="s">
        <v>13</v>
      </c>
    </row>
    <row r="69" spans="1:239" x14ac:dyDescent="0.25">
      <c r="A69">
        <f t="shared" si="242"/>
        <v>14</v>
      </c>
      <c r="B69" s="7">
        <v>0.16</v>
      </c>
      <c r="C69">
        <v>41.769132008046171</v>
      </c>
      <c r="D69">
        <v>41.758872266623044</v>
      </c>
      <c r="E69">
        <v>41.738162900220246</v>
      </c>
      <c r="F69">
        <v>41.714028557210462</v>
      </c>
      <c r="G69">
        <v>41.686933920712008</v>
      </c>
      <c r="H69">
        <v>41.663676760412798</v>
      </c>
      <c r="I69">
        <f t="shared" ca="1" si="170"/>
        <v>41.769132008046171</v>
      </c>
      <c r="J69">
        <f t="shared" ca="1" si="171"/>
        <v>41.758872266623044</v>
      </c>
      <c r="K69">
        <f t="shared" ca="1" si="172"/>
        <v>41.738162900220246</v>
      </c>
      <c r="L69">
        <f t="shared" ca="1" si="173"/>
        <v>-2.0899249959347799E-6</v>
      </c>
      <c r="M69">
        <f t="shared" ca="1" si="174"/>
        <v>1.0829392092759349E-4</v>
      </c>
      <c r="N69">
        <f t="shared" ca="1" si="175"/>
        <v>41.768942124489634</v>
      </c>
      <c r="O69">
        <f ca="1">(L69*中間層!$C$3+M69)*中間層!$C$3+N69</f>
        <v>41.758872266623044</v>
      </c>
      <c r="P69">
        <f t="shared" si="243"/>
        <v>14</v>
      </c>
      <c r="Q69" s="3" t="s">
        <v>13</v>
      </c>
      <c r="T69" s="3" t="s">
        <v>13</v>
      </c>
      <c r="U69">
        <v>14</v>
      </c>
      <c r="V69" s="7">
        <v>0.16</v>
      </c>
      <c r="W69">
        <v>41.76656940579808</v>
      </c>
      <c r="X69">
        <v>41.749991501677833</v>
      </c>
      <c r="Y69">
        <v>41.723905040703428</v>
      </c>
      <c r="Z69">
        <v>41.695955037206545</v>
      </c>
      <c r="AA69">
        <v>41.686933920712008</v>
      </c>
      <c r="AB69">
        <v>41.628600248992676</v>
      </c>
      <c r="AC69">
        <f t="shared" ca="1" si="176"/>
        <v>41.76656940579808</v>
      </c>
      <c r="AD69">
        <f t="shared" ca="1" si="177"/>
        <v>41.749991501677833</v>
      </c>
      <c r="AE69">
        <f t="shared" ca="1" si="178"/>
        <v>41.723905040703428</v>
      </c>
      <c r="AF69">
        <f t="shared" ca="1" si="179"/>
        <v>-1.9017113708305261E-6</v>
      </c>
      <c r="AG69">
        <f t="shared" ca="1" si="180"/>
        <v>-4.6301376780206735E-5</v>
      </c>
      <c r="AH69">
        <f t="shared" ca="1" si="181"/>
        <v>41.773638753064212</v>
      </c>
      <c r="AI69">
        <f ca="1">(AF69*中間層!$C$3+AG69)*中間層!$C$3+AH69</f>
        <v>41.749991501677883</v>
      </c>
      <c r="AJ69">
        <f t="shared" si="244"/>
        <v>14</v>
      </c>
      <c r="AK69" s="3" t="s">
        <v>13</v>
      </c>
      <c r="AN69">
        <v>14</v>
      </c>
      <c r="AO69" s="7">
        <v>0.16</v>
      </c>
      <c r="AP69">
        <v>41.762911710164019</v>
      </c>
      <c r="AQ69">
        <v>41.739214846646213</v>
      </c>
      <c r="AR69">
        <v>41.7065767621988</v>
      </c>
      <c r="AS69">
        <v>41.664467412394842</v>
      </c>
      <c r="AT69">
        <v>41.627882703811842</v>
      </c>
      <c r="AU69">
        <v>41.595212245198539</v>
      </c>
      <c r="AV69">
        <f t="shared" ca="1" si="182"/>
        <v>41.762911710164019</v>
      </c>
      <c r="AW69">
        <f t="shared" ca="1" si="183"/>
        <v>41.739214846646213</v>
      </c>
      <c r="AX69">
        <f t="shared" ca="1" si="184"/>
        <v>41.7065767621988</v>
      </c>
      <c r="AY69">
        <f t="shared" ca="1" si="185"/>
        <v>-1.7882441859201208E-6</v>
      </c>
      <c r="AZ69">
        <f t="shared" ca="1" si="186"/>
        <v>-2.0570064246790322E-4</v>
      </c>
      <c r="BA69">
        <f t="shared" ca="1" si="187"/>
        <v>41.777667352752239</v>
      </c>
      <c r="BB69">
        <f ca="1">(AY69*中間層!$C$3+AZ69)*中間層!$C$3+BA69</f>
        <v>41.739214846646249</v>
      </c>
      <c r="BC69">
        <f t="shared" si="245"/>
        <v>14</v>
      </c>
      <c r="BD69" s="3" t="s">
        <v>13</v>
      </c>
      <c r="BG69" s="3" t="s">
        <v>13</v>
      </c>
      <c r="BH69">
        <v>14</v>
      </c>
      <c r="BI69" s="7">
        <v>0.16</v>
      </c>
      <c r="BJ69">
        <v>41.760836906272019</v>
      </c>
      <c r="BK69">
        <v>41.730630294464568</v>
      </c>
      <c r="BL69">
        <v>41.691075407853518</v>
      </c>
      <c r="BM69">
        <v>41.643322992990235</v>
      </c>
      <c r="BN69">
        <v>41.605827989569704</v>
      </c>
      <c r="BO69">
        <v>41.57727194546726</v>
      </c>
      <c r="BP69">
        <f t="shared" ca="1" si="188"/>
        <v>41.760836906272019</v>
      </c>
      <c r="BQ69">
        <f t="shared" ca="1" si="189"/>
        <v>41.730630294464568</v>
      </c>
      <c r="BR69">
        <f t="shared" ca="1" si="190"/>
        <v>41.691075407853518</v>
      </c>
      <c r="BS69">
        <f t="shared" ca="1" si="191"/>
        <v>-1.8696549607229826E-6</v>
      </c>
      <c r="BT69">
        <f t="shared" ca="1" si="192"/>
        <v>-3.2368399204102616E-4</v>
      </c>
      <c r="BU69">
        <f t="shared" ca="1" si="193"/>
        <v>41.781695243275848</v>
      </c>
      <c r="BV69">
        <f ca="1">(BS69*中間層!$C$3+BT69)*中間層!$C$3+BU69</f>
        <v>41.730630294464518</v>
      </c>
      <c r="BW69">
        <f t="shared" si="246"/>
        <v>14</v>
      </c>
      <c r="BX69" s="3" t="s">
        <v>13</v>
      </c>
      <c r="CA69" s="3" t="s">
        <v>13</v>
      </c>
      <c r="CB69">
        <v>14</v>
      </c>
      <c r="CC69" s="7">
        <v>0.16</v>
      </c>
      <c r="CD69">
        <v>41.759324846767349</v>
      </c>
      <c r="CE69">
        <v>41.723130225527768</v>
      </c>
      <c r="CF69">
        <v>41.670670941985492</v>
      </c>
      <c r="CG69">
        <v>41.621813276720523</v>
      </c>
      <c r="CH69">
        <v>41.59059480037196</v>
      </c>
      <c r="CI69">
        <v>41.577229892233376</v>
      </c>
      <c r="CJ69">
        <f t="shared" ca="1" si="194"/>
        <v>41.759324846767349</v>
      </c>
      <c r="CK69">
        <f t="shared" ca="1" si="195"/>
        <v>41.723130225527768</v>
      </c>
      <c r="CL69">
        <f t="shared" ca="1" si="196"/>
        <v>41.670670941985492</v>
      </c>
      <c r="CM69">
        <f t="shared" ca="1" si="197"/>
        <v>-3.252932460538432E-6</v>
      </c>
      <c r="CN69">
        <f t="shared" ca="1" si="198"/>
        <v>-2.3595255571073903E-4</v>
      </c>
      <c r="CO69">
        <f t="shared" ca="1" si="199"/>
        <v>41.779254805704298</v>
      </c>
      <c r="CP69">
        <f ca="1">(CM69*中間層!$C$3+CN69)*中間層!$C$3+CO69</f>
        <v>41.723130225527839</v>
      </c>
      <c r="CQ69">
        <f t="shared" si="247"/>
        <v>14</v>
      </c>
      <c r="CR69" s="3" t="s">
        <v>13</v>
      </c>
      <c r="CU69" s="3" t="s">
        <v>13</v>
      </c>
      <c r="CV69">
        <v>14</v>
      </c>
      <c r="CW69" s="7">
        <v>0.16</v>
      </c>
      <c r="CX69">
        <v>41.756176960604549</v>
      </c>
      <c r="CY69">
        <v>41.70643085328701</v>
      </c>
      <c r="CZ69">
        <v>41.646804067879685</v>
      </c>
      <c r="DA69">
        <v>41.602355235160829</v>
      </c>
      <c r="DB69">
        <v>41.585475712328673</v>
      </c>
      <c r="DC69">
        <v>41.61419148166754</v>
      </c>
      <c r="DD69">
        <f t="shared" ca="1" si="200"/>
        <v>41.756176960604549</v>
      </c>
      <c r="DE69">
        <f t="shared" ca="1" si="201"/>
        <v>41.70643085328701</v>
      </c>
      <c r="DF69">
        <f t="shared" ca="1" si="202"/>
        <v>41.646804067879685</v>
      </c>
      <c r="DG69">
        <f t="shared" ca="1" si="203"/>
        <v>-1.9761356179569701E-6</v>
      </c>
      <c r="DH69">
        <f t="shared" ca="1" si="204"/>
        <v>-6.9850180365719464E-4</v>
      </c>
      <c r="DI69">
        <f t="shared" ca="1" si="205"/>
        <v>41.796042389832316</v>
      </c>
      <c r="DJ69">
        <f ca="1">(DG69*中間層!$C$3+DH69)*中間層!$C$3+DI69</f>
        <v>41.706430853287024</v>
      </c>
      <c r="DK69">
        <f t="shared" si="248"/>
        <v>14</v>
      </c>
      <c r="DL69" s="3" t="s">
        <v>13</v>
      </c>
      <c r="DO69" s="3" t="s">
        <v>13</v>
      </c>
      <c r="DP69">
        <v>14</v>
      </c>
      <c r="DQ69" s="7">
        <v>0.16</v>
      </c>
      <c r="DR69">
        <v>41.753357233529641</v>
      </c>
      <c r="DS69">
        <v>41.695356049719869</v>
      </c>
      <c r="DT69">
        <v>41.633371572167064</v>
      </c>
      <c r="DU69">
        <v>41.5926202093858</v>
      </c>
      <c r="DV69">
        <v>41.605856738580158</v>
      </c>
      <c r="DW69">
        <v>41.65348084363557</v>
      </c>
      <c r="DX69">
        <f t="shared" ca="1" si="206"/>
        <v>41.753357233529641</v>
      </c>
      <c r="DY69">
        <f t="shared" ca="1" si="207"/>
        <v>41.695356049719869</v>
      </c>
      <c r="DZ69">
        <f t="shared" ca="1" si="208"/>
        <v>41.633371572167064</v>
      </c>
      <c r="EA69">
        <f t="shared" ca="1" si="209"/>
        <v>-7.9665874860620539E-7</v>
      </c>
      <c r="EB69">
        <f t="shared" ca="1" si="210"/>
        <v>-1.0405248639044375E-3</v>
      </c>
      <c r="EC69">
        <f t="shared" ca="1" si="211"/>
        <v>41.807375123596373</v>
      </c>
      <c r="ED69">
        <f ca="1">(EA69*中間層!$C$3+EB69)*中間層!$C$3+EC69</f>
        <v>41.695356049719869</v>
      </c>
      <c r="EE69">
        <f t="shared" si="249"/>
        <v>14</v>
      </c>
      <c r="EF69" s="3" t="s">
        <v>13</v>
      </c>
      <c r="EI69" s="3" t="s">
        <v>13</v>
      </c>
      <c r="EJ69">
        <v>14</v>
      </c>
      <c r="EK69" s="7">
        <v>0.16</v>
      </c>
      <c r="EL69">
        <v>41.749647998371074</v>
      </c>
      <c r="EM69">
        <v>41.681234092547939</v>
      </c>
      <c r="EN69">
        <v>41.621392243762479</v>
      </c>
      <c r="EO69">
        <v>41.598427957842688</v>
      </c>
      <c r="EP69">
        <v>41.640043132935901</v>
      </c>
      <c r="EQ69">
        <v>41.708869591283332</v>
      </c>
      <c r="ER69">
        <f t="shared" ca="1" si="212"/>
        <v>41.749647998371074</v>
      </c>
      <c r="ES69">
        <f t="shared" ca="1" si="213"/>
        <v>41.681234092547939</v>
      </c>
      <c r="ET69">
        <f t="shared" ca="1" si="214"/>
        <v>41.621392243762479</v>
      </c>
      <c r="EU69">
        <f t="shared" ca="1" si="215"/>
        <v>1.7144114075344988E-6</v>
      </c>
      <c r="EV69">
        <f t="shared" ca="1" si="216"/>
        <v>-1.6254398275929562E-3</v>
      </c>
      <c r="EW69">
        <f t="shared" ca="1" si="217"/>
        <v>41.826633961231884</v>
      </c>
      <c r="EX69">
        <f ca="1">(EU69*中間層!$C$3+EV69)*中間層!$C$3+EW69</f>
        <v>41.681234092547932</v>
      </c>
      <c r="EY69">
        <f t="shared" si="250"/>
        <v>14</v>
      </c>
      <c r="EZ69" s="3" t="s">
        <v>13</v>
      </c>
      <c r="FC69" s="3" t="s">
        <v>13</v>
      </c>
      <c r="FD69">
        <v>14</v>
      </c>
      <c r="FE69" s="7">
        <v>0.16</v>
      </c>
      <c r="FF69">
        <v>41.745116641089623</v>
      </c>
      <c r="FG69">
        <v>41.668372752323052</v>
      </c>
      <c r="FH69">
        <v>41.610603606542902</v>
      </c>
      <c r="FI69">
        <v>41.628311346816218</v>
      </c>
      <c r="FJ69">
        <v>41.695639898754727</v>
      </c>
      <c r="FK69">
        <v>41.708869591283332</v>
      </c>
      <c r="FL69">
        <f t="shared" ca="1" si="218"/>
        <v>41.745116641089623</v>
      </c>
      <c r="FM69">
        <f t="shared" ca="1" si="219"/>
        <v>41.668372752323052</v>
      </c>
      <c r="FN69">
        <f t="shared" ca="1" si="220"/>
        <v>41.610603606542902</v>
      </c>
      <c r="FO69">
        <f t="shared" ca="1" si="221"/>
        <v>3.7949485972858383E-6</v>
      </c>
      <c r="FP69">
        <f t="shared" ca="1" si="222"/>
        <v>-2.1041200649241174E-3</v>
      </c>
      <c r="FQ69">
        <f t="shared" ca="1" si="223"/>
        <v>41.840835272842646</v>
      </c>
      <c r="FR69">
        <f ca="1">(FO69*中間層!$C$3+FP69)*中間層!$C$3+FQ69</f>
        <v>41.668372752323094</v>
      </c>
      <c r="FS69">
        <f t="shared" si="251"/>
        <v>14</v>
      </c>
      <c r="FT69" s="3" t="s">
        <v>13</v>
      </c>
      <c r="FW69" s="3" t="s">
        <v>13</v>
      </c>
      <c r="FX69">
        <v>14</v>
      </c>
      <c r="FY69" s="7">
        <v>0.16</v>
      </c>
      <c r="FZ69">
        <v>41.737055081664757</v>
      </c>
      <c r="GA69">
        <v>41.653843406811433</v>
      </c>
      <c r="GB69">
        <v>41.619721577012086</v>
      </c>
      <c r="GC69">
        <v>41.628311346816218</v>
      </c>
      <c r="GD69">
        <v>41.695639898754727</v>
      </c>
      <c r="GE69">
        <v>41.708869591283332</v>
      </c>
      <c r="GF69">
        <f t="shared" ca="1" si="224"/>
        <v>41.737055081664757</v>
      </c>
      <c r="GG69">
        <f t="shared" ca="1" si="225"/>
        <v>41.653843406811433</v>
      </c>
      <c r="GH69">
        <f t="shared" ca="1" si="226"/>
        <v>41.619721577012086</v>
      </c>
      <c r="GI69">
        <f t="shared" ca="1" si="227"/>
        <v>9.8179690107972425E-6</v>
      </c>
      <c r="GJ69">
        <f t="shared" ca="1" si="228"/>
        <v>-3.1369288486857985E-3</v>
      </c>
      <c r="GK69">
        <f t="shared" ca="1" si="229"/>
        <v>41.869356601572129</v>
      </c>
      <c r="GL69">
        <f ca="1">(GI69*中間層!$C$3+GJ69)*中間層!$C$3+GK69</f>
        <v>41.653843406811518</v>
      </c>
      <c r="GM69">
        <f t="shared" si="252"/>
        <v>14</v>
      </c>
      <c r="GN69" s="3" t="s">
        <v>13</v>
      </c>
      <c r="GQ69" s="3" t="s">
        <v>13</v>
      </c>
      <c r="GR69">
        <v>14</v>
      </c>
      <c r="GS69" s="7">
        <v>0.16</v>
      </c>
      <c r="GT69">
        <v>41.728351601446136</v>
      </c>
      <c r="GU69">
        <v>41.645583799567966</v>
      </c>
      <c r="GV69">
        <v>41.66892412587255</v>
      </c>
      <c r="GW69">
        <v>41.628311346816218</v>
      </c>
      <c r="GX69">
        <v>41.695639898754727</v>
      </c>
      <c r="GY69">
        <v>41.708869591283332</v>
      </c>
      <c r="GZ69">
        <f t="shared" ca="1" si="230"/>
        <v>41.728351601446136</v>
      </c>
      <c r="HA69">
        <f t="shared" ca="1" si="231"/>
        <v>41.645583799567966</v>
      </c>
      <c r="HB69">
        <f t="shared" ca="1" si="232"/>
        <v>41.66892412587255</v>
      </c>
      <c r="HC69">
        <f t="shared" ca="1" si="233"/>
        <v>2.1221625636551835E-5</v>
      </c>
      <c r="HD69">
        <f t="shared" ca="1" si="234"/>
        <v>-4.8385998830460155E-3</v>
      </c>
      <c r="HE69">
        <f t="shared" ca="1" si="235"/>
        <v>41.917227531507073</v>
      </c>
      <c r="HF69">
        <f ca="1">(HC69*中間層!$C$3+HD69)*中間層!$C$3+HE69</f>
        <v>41.645583799567987</v>
      </c>
      <c r="HG69">
        <f t="shared" si="253"/>
        <v>14</v>
      </c>
      <c r="HH69" s="3" t="s">
        <v>13</v>
      </c>
      <c r="HK69" s="3" t="s">
        <v>13</v>
      </c>
      <c r="HL69">
        <v>14</v>
      </c>
      <c r="HM69" s="7">
        <v>0.16</v>
      </c>
      <c r="HN69">
        <v>41.719617681625607</v>
      </c>
      <c r="HO69">
        <v>41.661352087782035</v>
      </c>
      <c r="HP69">
        <v>41.66892412587255</v>
      </c>
      <c r="HQ69">
        <v>41.628311346816218</v>
      </c>
      <c r="HR69">
        <v>41.695639898754727</v>
      </c>
      <c r="HS69">
        <v>41.708869591283332</v>
      </c>
      <c r="HT69">
        <f t="shared" ca="1" si="236"/>
        <v>41.719617681625607</v>
      </c>
      <c r="HU69">
        <f t="shared" ca="1" si="237"/>
        <v>41.661352087782035</v>
      </c>
      <c r="HV69">
        <f t="shared" ca="1" si="238"/>
        <v>41.66892412587255</v>
      </c>
      <c r="HW69">
        <f t="shared" ca="1" si="239"/>
        <v>1.3167526386818282E-5</v>
      </c>
      <c r="HX69">
        <f t="shared" ca="1" si="240"/>
        <v>-3.140440834894064E-3</v>
      </c>
      <c r="HY69">
        <f t="shared" ca="1" si="241"/>
        <v>41.843720907403231</v>
      </c>
      <c r="HZ69">
        <f ca="1">(HW69*中間層!$C$3+HX69)*中間層!$C$3+HY69</f>
        <v>41.661352087782006</v>
      </c>
      <c r="IA69">
        <f t="shared" si="254"/>
        <v>14</v>
      </c>
      <c r="IB69" s="3" t="s">
        <v>13</v>
      </c>
      <c r="IE69" s="3" t="s">
        <v>13</v>
      </c>
    </row>
    <row r="70" spans="1:239" x14ac:dyDescent="0.25">
      <c r="A70">
        <f t="shared" si="242"/>
        <v>15</v>
      </c>
      <c r="B70" s="7">
        <v>0.17</v>
      </c>
      <c r="C70">
        <v>41.238160455375457</v>
      </c>
      <c r="D70">
        <v>41.224312537784314</v>
      </c>
      <c r="E70">
        <v>41.203356851152662</v>
      </c>
      <c r="F70">
        <v>41.177599310317007</v>
      </c>
      <c r="G70">
        <v>41.14851567731985</v>
      </c>
      <c r="H70">
        <v>41.118066293245064</v>
      </c>
      <c r="I70">
        <f t="shared" ca="1" si="170"/>
        <v>41.238160455375457</v>
      </c>
      <c r="J70">
        <f t="shared" ca="1" si="171"/>
        <v>41.224312537784314</v>
      </c>
      <c r="K70">
        <f t="shared" ca="1" si="172"/>
        <v>41.203356851152662</v>
      </c>
      <c r="L70">
        <f t="shared" ca="1" si="173"/>
        <v>-1.4215538081025444E-6</v>
      </c>
      <c r="M70">
        <f t="shared" ca="1" si="174"/>
        <v>-6.3725280607584861E-5</v>
      </c>
      <c r="N70">
        <f t="shared" ca="1" si="175"/>
        <v>41.244900603926062</v>
      </c>
      <c r="O70">
        <f ca="1">(L70*中間層!$C$3+M70)*中間層!$C$3+N70</f>
        <v>41.224312537784279</v>
      </c>
      <c r="P70">
        <f t="shared" si="243"/>
        <v>15</v>
      </c>
      <c r="Q70" s="3" t="s">
        <v>13</v>
      </c>
      <c r="T70" s="3" t="s">
        <v>13</v>
      </c>
      <c r="U70">
        <v>15</v>
      </c>
      <c r="V70" s="7">
        <v>0.17</v>
      </c>
      <c r="W70">
        <v>41.235692164708482</v>
      </c>
      <c r="X70">
        <v>41.216724475629704</v>
      </c>
      <c r="Y70">
        <v>41.188521351461638</v>
      </c>
      <c r="Z70">
        <v>41.152979200470362</v>
      </c>
      <c r="AA70">
        <v>41.14851567731985</v>
      </c>
      <c r="AB70">
        <v>41.081907512392718</v>
      </c>
      <c r="AC70">
        <f t="shared" ca="1" si="176"/>
        <v>41.235692164708482</v>
      </c>
      <c r="AD70">
        <f t="shared" ca="1" si="177"/>
        <v>41.216724475629704</v>
      </c>
      <c r="AE70">
        <f t="shared" ca="1" si="178"/>
        <v>41.188521351461638</v>
      </c>
      <c r="AF70">
        <f t="shared" ca="1" si="179"/>
        <v>-1.8470870178589394E-6</v>
      </c>
      <c r="AG70">
        <f t="shared" ca="1" si="180"/>
        <v>-1.0229072889693226E-4</v>
      </c>
      <c r="AH70">
        <f t="shared" ca="1" si="181"/>
        <v>41.245424418697922</v>
      </c>
      <c r="AI70">
        <f ca="1">(AF70*中間層!$C$3+AG70)*中間層!$C$3+AH70</f>
        <v>41.21672447562964</v>
      </c>
      <c r="AJ70">
        <f t="shared" si="244"/>
        <v>15</v>
      </c>
      <c r="AK70" s="3" t="s">
        <v>13</v>
      </c>
      <c r="AN70">
        <v>15</v>
      </c>
      <c r="AO70" s="7">
        <v>0.17</v>
      </c>
      <c r="AP70">
        <v>41.232209906470857</v>
      </c>
      <c r="AQ70">
        <v>41.205461719474478</v>
      </c>
      <c r="AR70">
        <v>41.16510942739199</v>
      </c>
      <c r="AS70">
        <v>41.119885334978235</v>
      </c>
      <c r="AT70">
        <v>41.081582909495737</v>
      </c>
      <c r="AU70">
        <v>41.046470692093749</v>
      </c>
      <c r="AV70">
        <f t="shared" ca="1" si="182"/>
        <v>41.232209906470857</v>
      </c>
      <c r="AW70">
        <f t="shared" ca="1" si="183"/>
        <v>41.205461719474478</v>
      </c>
      <c r="AX70">
        <f t="shared" ca="1" si="184"/>
        <v>41.16510942739199</v>
      </c>
      <c r="AY70">
        <f t="shared" ca="1" si="185"/>
        <v>-2.7208210172229884E-6</v>
      </c>
      <c r="AZ70">
        <f t="shared" ca="1" si="186"/>
        <v>-1.2684058734428982E-4</v>
      </c>
      <c r="BA70">
        <f t="shared" ca="1" si="187"/>
        <v>41.245353988381119</v>
      </c>
      <c r="BB70">
        <f ca="1">(AY70*中間層!$C$3+AZ70)*中間層!$C$3+BA70</f>
        <v>41.205461719474457</v>
      </c>
      <c r="BC70">
        <f t="shared" si="245"/>
        <v>15</v>
      </c>
      <c r="BD70" s="3" t="s">
        <v>13</v>
      </c>
      <c r="BG70" s="3" t="s">
        <v>13</v>
      </c>
      <c r="BH70">
        <v>15</v>
      </c>
      <c r="BI70" s="7">
        <v>0.17</v>
      </c>
      <c r="BJ70">
        <v>41.230453485952879</v>
      </c>
      <c r="BK70">
        <v>41.196474670677588</v>
      </c>
      <c r="BL70">
        <v>41.148741798731386</v>
      </c>
      <c r="BM70">
        <v>41.098574799188832</v>
      </c>
      <c r="BN70">
        <v>41.057947951014761</v>
      </c>
      <c r="BO70">
        <v>41.027771927853692</v>
      </c>
      <c r="BP70">
        <f t="shared" ca="1" si="188"/>
        <v>41.230453485952879</v>
      </c>
      <c r="BQ70">
        <f t="shared" ca="1" si="189"/>
        <v>41.196474670677588</v>
      </c>
      <c r="BR70">
        <f t="shared" ca="1" si="190"/>
        <v>41.148741798731386</v>
      </c>
      <c r="BS70">
        <f t="shared" ca="1" si="191"/>
        <v>-2.7508113341827993E-6</v>
      </c>
      <c r="BT70">
        <f t="shared" ca="1" si="192"/>
        <v>-2.6695460537844471E-4</v>
      </c>
      <c r="BU70">
        <f t="shared" ca="1" si="193"/>
        <v>41.250678244557228</v>
      </c>
      <c r="BV70">
        <f ca="1">(BS70*中間層!$C$3+BT70)*中間層!$C$3+BU70</f>
        <v>41.196474670677553</v>
      </c>
      <c r="BW70">
        <f t="shared" si="246"/>
        <v>15</v>
      </c>
      <c r="BX70" s="3" t="s">
        <v>13</v>
      </c>
      <c r="CA70" s="3" t="s">
        <v>13</v>
      </c>
      <c r="CB70">
        <v>15</v>
      </c>
      <c r="CC70" s="7">
        <v>0.17</v>
      </c>
      <c r="CD70">
        <v>41.226886798741631</v>
      </c>
      <c r="CE70">
        <v>41.184290138578987</v>
      </c>
      <c r="CF70">
        <v>41.127079255112911</v>
      </c>
      <c r="CG70">
        <v>41.075852692788303</v>
      </c>
      <c r="CH70">
        <v>41.041954041491032</v>
      </c>
      <c r="CI70">
        <v>41.028187796470824</v>
      </c>
      <c r="CJ70">
        <f t="shared" ca="1" si="194"/>
        <v>41.226886798741631</v>
      </c>
      <c r="CK70">
        <f t="shared" ca="1" si="195"/>
        <v>41.184290138578987</v>
      </c>
      <c r="CL70">
        <f t="shared" ca="1" si="196"/>
        <v>41.127079255112911</v>
      </c>
      <c r="CM70">
        <f t="shared" ca="1" si="197"/>
        <v>-2.9228446606866782E-6</v>
      </c>
      <c r="CN70">
        <f t="shared" ca="1" si="198"/>
        <v>-4.1350650414990743E-4</v>
      </c>
      <c r="CO70">
        <f t="shared" ca="1" si="199"/>
        <v>41.254869235600857</v>
      </c>
      <c r="CP70">
        <f ca="1">(CM70*中間層!$C$3+CN70)*中間層!$C$3+CO70</f>
        <v>41.184290138579001</v>
      </c>
      <c r="CQ70">
        <f t="shared" si="247"/>
        <v>15</v>
      </c>
      <c r="CR70" s="3" t="s">
        <v>13</v>
      </c>
      <c r="CU70" s="3" t="s">
        <v>13</v>
      </c>
      <c r="CV70">
        <v>15</v>
      </c>
      <c r="CW70" s="7">
        <v>0.17</v>
      </c>
      <c r="CX70">
        <v>41.223006164967572</v>
      </c>
      <c r="CY70">
        <v>41.166786559821603</v>
      </c>
      <c r="CZ70">
        <v>41.103038341692915</v>
      </c>
      <c r="DA70">
        <v>41.055229854686125</v>
      </c>
      <c r="DB70">
        <v>41.037499779862621</v>
      </c>
      <c r="DC70">
        <v>41.06799398010655</v>
      </c>
      <c r="DD70">
        <f t="shared" ca="1" si="200"/>
        <v>41.223006164967572</v>
      </c>
      <c r="DE70">
        <f t="shared" ca="1" si="201"/>
        <v>41.166786559821603</v>
      </c>
      <c r="DF70">
        <f t="shared" ca="1" si="202"/>
        <v>41.103038341692915</v>
      </c>
      <c r="DG70">
        <f t="shared" ca="1" si="203"/>
        <v>-1.5057225965429096E-6</v>
      </c>
      <c r="DH70">
        <f t="shared" ca="1" si="204"/>
        <v>-8.9853371343785694E-4</v>
      </c>
      <c r="DI70">
        <f t="shared" ca="1" si="205"/>
        <v>41.271697157130809</v>
      </c>
      <c r="DJ70">
        <f ca="1">(DG70*中間層!$C$3+DH70)*中間層!$C$3+DI70</f>
        <v>41.166786559821595</v>
      </c>
      <c r="DK70">
        <f t="shared" si="248"/>
        <v>15</v>
      </c>
      <c r="DL70" s="3" t="s">
        <v>13</v>
      </c>
      <c r="DO70" s="3" t="s">
        <v>13</v>
      </c>
      <c r="DP70">
        <v>15</v>
      </c>
      <c r="DQ70" s="7">
        <v>0.17</v>
      </c>
      <c r="DR70">
        <v>41.219977627609026</v>
      </c>
      <c r="DS70">
        <v>41.155404490374607</v>
      </c>
      <c r="DT70">
        <v>41.088976841278487</v>
      </c>
      <c r="DU70">
        <v>41.04554783338245</v>
      </c>
      <c r="DV70">
        <v>41.059221279660392</v>
      </c>
      <c r="DW70">
        <v>41.110683098070211</v>
      </c>
      <c r="DX70">
        <f t="shared" ca="1" si="206"/>
        <v>41.219977627609026</v>
      </c>
      <c r="DY70">
        <f t="shared" ca="1" si="207"/>
        <v>41.155404490374607</v>
      </c>
      <c r="DZ70">
        <f t="shared" ca="1" si="208"/>
        <v>41.088976841278487</v>
      </c>
      <c r="EA70">
        <f t="shared" ca="1" si="209"/>
        <v>-3.7090237233860533E-7</v>
      </c>
      <c r="EB70">
        <f t="shared" ca="1" si="210"/>
        <v>-1.235827388837337E-3</v>
      </c>
      <c r="EC70">
        <f t="shared" ca="1" si="211"/>
        <v>41.282696252981751</v>
      </c>
      <c r="ED70">
        <f ca="1">(EA70*中間層!$C$3+EB70)*中間層!$C$3+EC70</f>
        <v>41.155404490374629</v>
      </c>
      <c r="EE70">
        <f t="shared" si="249"/>
        <v>15</v>
      </c>
      <c r="EF70" s="3" t="s">
        <v>13</v>
      </c>
      <c r="EI70" s="3" t="s">
        <v>13</v>
      </c>
      <c r="EJ70">
        <v>15</v>
      </c>
      <c r="EK70" s="7">
        <v>0.17</v>
      </c>
      <c r="EL70">
        <v>41.215879300108114</v>
      </c>
      <c r="EM70">
        <v>41.141523094579263</v>
      </c>
      <c r="EN70">
        <v>41.076337767070825</v>
      </c>
      <c r="EO70">
        <v>41.052008376984887</v>
      </c>
      <c r="EP70">
        <v>41.09643372540738</v>
      </c>
      <c r="EQ70">
        <v>41.170370346640311</v>
      </c>
      <c r="ER70">
        <f t="shared" ca="1" si="212"/>
        <v>41.215879300108114</v>
      </c>
      <c r="ES70">
        <f t="shared" ca="1" si="213"/>
        <v>41.141523094579263</v>
      </c>
      <c r="ET70">
        <f t="shared" ca="1" si="214"/>
        <v>41.076337767070825</v>
      </c>
      <c r="EU70">
        <f t="shared" ca="1" si="215"/>
        <v>1.8341756040845211E-6</v>
      </c>
      <c r="EV70">
        <f t="shared" ca="1" si="216"/>
        <v>-1.7622504511894022E-3</v>
      </c>
      <c r="EW70">
        <f t="shared" ca="1" si="217"/>
        <v>41.299406383657455</v>
      </c>
      <c r="EX70">
        <f ca="1">(EU70*中間層!$C$3+EV70)*中間層!$C$3+EW70</f>
        <v>41.141523094579362</v>
      </c>
      <c r="EY70">
        <f t="shared" si="250"/>
        <v>15</v>
      </c>
      <c r="EZ70" s="3" t="s">
        <v>13</v>
      </c>
      <c r="FC70" s="3" t="s">
        <v>13</v>
      </c>
      <c r="FD70">
        <v>15</v>
      </c>
      <c r="FE70" s="7">
        <v>0.17</v>
      </c>
      <c r="FF70">
        <v>41.211136025498632</v>
      </c>
      <c r="FG70">
        <v>41.127918726760484</v>
      </c>
      <c r="FH70">
        <v>41.065574648290394</v>
      </c>
      <c r="FI70">
        <v>41.084247163219587</v>
      </c>
      <c r="FJ70">
        <v>41.157598567869556</v>
      </c>
      <c r="FK70">
        <v>41.170370346640311</v>
      </c>
      <c r="FL70">
        <f t="shared" ca="1" si="218"/>
        <v>41.211136025498632</v>
      </c>
      <c r="FM70">
        <f t="shared" ca="1" si="219"/>
        <v>41.127918726760484</v>
      </c>
      <c r="FN70">
        <f t="shared" ca="1" si="220"/>
        <v>41.065574648290394</v>
      </c>
      <c r="FO70">
        <f t="shared" ca="1" si="221"/>
        <v>4.1746440536135198E-6</v>
      </c>
      <c r="FP70">
        <f t="shared" ca="1" si="222"/>
        <v>-2.2905425828047038E-3</v>
      </c>
      <c r="FQ70">
        <f t="shared" ca="1" si="223"/>
        <v>41.31522654450491</v>
      </c>
      <c r="FR70">
        <f ca="1">(FO70*中間層!$C$3+FP70)*中間層!$C$3+FQ70</f>
        <v>41.127918726760576</v>
      </c>
      <c r="FS70">
        <f t="shared" si="251"/>
        <v>15</v>
      </c>
      <c r="FT70" s="3" t="s">
        <v>13</v>
      </c>
      <c r="FW70" s="3" t="s">
        <v>13</v>
      </c>
      <c r="FX70">
        <v>15</v>
      </c>
      <c r="FY70" s="7">
        <v>0.17</v>
      </c>
      <c r="FZ70">
        <v>41.204154687717498</v>
      </c>
      <c r="GA70">
        <v>41.112476394725398</v>
      </c>
      <c r="GB70">
        <v>41.076144136861856</v>
      </c>
      <c r="GC70">
        <v>41.084247163219587</v>
      </c>
      <c r="GD70">
        <v>41.157598567869556</v>
      </c>
      <c r="GE70">
        <v>41.170370346640311</v>
      </c>
      <c r="GF70">
        <f t="shared" ca="1" si="224"/>
        <v>41.204154687717498</v>
      </c>
      <c r="GG70">
        <f t="shared" ca="1" si="225"/>
        <v>41.112476394725398</v>
      </c>
      <c r="GH70">
        <f t="shared" ca="1" si="226"/>
        <v>41.076144136861856</v>
      </c>
      <c r="GI70">
        <f t="shared" ca="1" si="227"/>
        <v>1.1069207025711876E-5</v>
      </c>
      <c r="GJ70">
        <f t="shared" ca="1" si="228"/>
        <v>-3.4939469136987364E-3</v>
      </c>
      <c r="GK70">
        <f t="shared" ca="1" si="229"/>
        <v>41.351179015838177</v>
      </c>
      <c r="GL70">
        <f ca="1">(GI70*中間層!$C$3+GJ70)*中間層!$C$3+GK70</f>
        <v>41.112476394725419</v>
      </c>
      <c r="GM70">
        <f t="shared" si="252"/>
        <v>15</v>
      </c>
      <c r="GN70" s="3" t="s">
        <v>13</v>
      </c>
      <c r="GQ70" s="3" t="s">
        <v>13</v>
      </c>
      <c r="GR70">
        <v>15</v>
      </c>
      <c r="GS70" s="7">
        <v>0.17</v>
      </c>
      <c r="GT70">
        <v>41.195066600249575</v>
      </c>
      <c r="GU70">
        <v>41.107518663409024</v>
      </c>
      <c r="GV70">
        <v>41.129228053105855</v>
      </c>
      <c r="GW70">
        <v>41.084247163219587</v>
      </c>
      <c r="GX70">
        <v>41.157598567869556</v>
      </c>
      <c r="GY70">
        <v>41.170370346640311</v>
      </c>
      <c r="GZ70">
        <f t="shared" ca="1" si="230"/>
        <v>41.195066600249575</v>
      </c>
      <c r="HA70">
        <f t="shared" ca="1" si="231"/>
        <v>41.107518663409024</v>
      </c>
      <c r="HB70">
        <f t="shared" ca="1" si="232"/>
        <v>41.129228053105855</v>
      </c>
      <c r="HC70">
        <f t="shared" ca="1" si="233"/>
        <v>2.1851465307474427E-5</v>
      </c>
      <c r="HD70">
        <f t="shared" ca="1" si="234"/>
        <v>-5.0286785329324603E-3</v>
      </c>
      <c r="HE70">
        <f t="shared" ca="1" si="235"/>
        <v>41.391871863627493</v>
      </c>
      <c r="HF70">
        <f ca="1">(HC70*中間層!$C$3+HD70)*中間層!$C$3+HE70</f>
        <v>41.107518663408989</v>
      </c>
      <c r="HG70">
        <f t="shared" si="253"/>
        <v>15</v>
      </c>
      <c r="HH70" s="3" t="s">
        <v>13</v>
      </c>
      <c r="HK70" s="3" t="s">
        <v>13</v>
      </c>
      <c r="HL70">
        <v>15</v>
      </c>
      <c r="HM70" s="7">
        <v>0.17</v>
      </c>
      <c r="HN70">
        <v>41.185831632152798</v>
      </c>
      <c r="HO70">
        <v>41.122612207057671</v>
      </c>
      <c r="HP70">
        <v>41.129228053105855</v>
      </c>
      <c r="HQ70">
        <v>41.084247163219587</v>
      </c>
      <c r="HR70">
        <v>41.157598567869556</v>
      </c>
      <c r="HS70">
        <v>41.170370346640311</v>
      </c>
      <c r="HT70">
        <f t="shared" ca="1" si="236"/>
        <v>41.185831632152798</v>
      </c>
      <c r="HU70">
        <f t="shared" ca="1" si="237"/>
        <v>41.122612207057671</v>
      </c>
      <c r="HV70">
        <f t="shared" ca="1" si="238"/>
        <v>41.129228053105855</v>
      </c>
      <c r="HW70">
        <f t="shared" ca="1" si="239"/>
        <v>1.3967054228660345E-5</v>
      </c>
      <c r="HX70">
        <f t="shared" ca="1" si="240"/>
        <v>-3.3594466362018944E-3</v>
      </c>
      <c r="HY70">
        <f t="shared" ca="1" si="241"/>
        <v>41.318886328391194</v>
      </c>
      <c r="HZ70">
        <f ca="1">(HW70*中間層!$C$3+HX70)*中間層!$C$3+HY70</f>
        <v>41.122612207057607</v>
      </c>
      <c r="IA70">
        <f t="shared" si="254"/>
        <v>15</v>
      </c>
      <c r="IB70" s="3" t="s">
        <v>13</v>
      </c>
      <c r="IE70" s="3" t="s">
        <v>13</v>
      </c>
    </row>
    <row r="71" spans="1:239" x14ac:dyDescent="0.25">
      <c r="A71">
        <f t="shared" si="242"/>
        <v>16</v>
      </c>
      <c r="B71" s="7">
        <v>0.18</v>
      </c>
      <c r="C71">
        <v>40.704610037036687</v>
      </c>
      <c r="D71">
        <v>40.686438731279665</v>
      </c>
      <c r="E71">
        <v>40.663850821795762</v>
      </c>
      <c r="F71">
        <v>40.636032093156231</v>
      </c>
      <c r="G71">
        <v>40.604793383286079</v>
      </c>
      <c r="H71">
        <v>40.571001424705649</v>
      </c>
      <c r="I71">
        <f t="shared" ca="1" si="170"/>
        <v>40.704610037036687</v>
      </c>
      <c r="J71">
        <f t="shared" ca="1" si="171"/>
        <v>40.686438731279665</v>
      </c>
      <c r="K71">
        <f t="shared" ca="1" si="172"/>
        <v>40.663850821795762</v>
      </c>
      <c r="L71">
        <f t="shared" ca="1" si="173"/>
        <v>-8.8332074537538579E-7</v>
      </c>
      <c r="M71">
        <f t="shared" ca="1" si="174"/>
        <v>-2.3092800333401442E-4</v>
      </c>
      <c r="N71">
        <f t="shared" ca="1" si="175"/>
        <v>40.718364739066871</v>
      </c>
      <c r="O71">
        <f ca="1">(L71*中間層!$C$3+M71)*中間層!$C$3+N71</f>
        <v>40.686438731279715</v>
      </c>
      <c r="P71">
        <f t="shared" si="243"/>
        <v>16</v>
      </c>
      <c r="Q71" s="3" t="s">
        <v>13</v>
      </c>
      <c r="T71" s="3" t="s">
        <v>13</v>
      </c>
      <c r="U71">
        <v>16</v>
      </c>
      <c r="V71" s="7">
        <v>0.18</v>
      </c>
      <c r="W71">
        <v>40.702301442086814</v>
      </c>
      <c r="X71">
        <v>40.679204113913272</v>
      </c>
      <c r="Y71">
        <v>40.648192541101253</v>
      </c>
      <c r="Z71">
        <v>40.609217833173382</v>
      </c>
      <c r="AA71">
        <v>40.604793383286079</v>
      </c>
      <c r="AB71">
        <v>40.533097350749976</v>
      </c>
      <c r="AC71">
        <f t="shared" ca="1" si="176"/>
        <v>40.702301442086814</v>
      </c>
      <c r="AD71">
        <f t="shared" ca="1" si="177"/>
        <v>40.679204113913272</v>
      </c>
      <c r="AE71">
        <f t="shared" ca="1" si="178"/>
        <v>40.648192541101253</v>
      </c>
      <c r="AF71">
        <f t="shared" ca="1" si="179"/>
        <v>-1.582848927696432E-6</v>
      </c>
      <c r="AG71">
        <f t="shared" ca="1" si="180"/>
        <v>-2.2451922431649518E-4</v>
      </c>
      <c r="AH71">
        <f t="shared" ca="1" si="181"/>
        <v>40.717484525621863</v>
      </c>
      <c r="AI71">
        <f ca="1">(AF71*中間層!$C$3+AG71)*中間層!$C$3+AH71</f>
        <v>40.679204113913251</v>
      </c>
      <c r="AJ71">
        <f t="shared" si="244"/>
        <v>16</v>
      </c>
      <c r="AK71" s="3" t="s">
        <v>13</v>
      </c>
      <c r="AN71">
        <v>16</v>
      </c>
      <c r="AO71" s="7">
        <v>0.18</v>
      </c>
      <c r="AP71">
        <v>40.698978044488918</v>
      </c>
      <c r="AQ71">
        <v>40.667569897503924</v>
      </c>
      <c r="AR71">
        <v>40.622776048708289</v>
      </c>
      <c r="AS71">
        <v>40.574236657936183</v>
      </c>
      <c r="AT71">
        <v>40.532862787287456</v>
      </c>
      <c r="AU71">
        <v>40.495454538704934</v>
      </c>
      <c r="AV71">
        <f t="shared" ca="1" si="182"/>
        <v>40.698978044488918</v>
      </c>
      <c r="AW71">
        <f t="shared" ca="1" si="183"/>
        <v>40.667569897503924</v>
      </c>
      <c r="AX71">
        <f t="shared" ca="1" si="184"/>
        <v>40.622776048708289</v>
      </c>
      <c r="AY71">
        <f t="shared" ca="1" si="185"/>
        <v>-2.6771403621278294E-6</v>
      </c>
      <c r="AZ71">
        <f t="shared" ca="1" si="186"/>
        <v>-2.2659188538064291E-4</v>
      </c>
      <c r="BA71">
        <f t="shared" ca="1" si="187"/>
        <v>40.717000489663306</v>
      </c>
      <c r="BB71">
        <f ca="1">(AY71*中間層!$C$3+AZ71)*中間層!$C$3+BA71</f>
        <v>40.667569897503967</v>
      </c>
      <c r="BC71">
        <f t="shared" si="245"/>
        <v>16</v>
      </c>
      <c r="BD71" s="3" t="s">
        <v>13</v>
      </c>
      <c r="BG71" s="3" t="s">
        <v>13</v>
      </c>
      <c r="BH71">
        <v>16</v>
      </c>
      <c r="BI71" s="7">
        <v>0.18</v>
      </c>
      <c r="BJ71">
        <v>40.697181827079923</v>
      </c>
      <c r="BK71">
        <v>40.658138469372808</v>
      </c>
      <c r="BL71">
        <v>40.60544376220998</v>
      </c>
      <c r="BM71">
        <v>40.551730760315301</v>
      </c>
      <c r="BN71">
        <v>40.508060814462155</v>
      </c>
      <c r="BO71">
        <v>40.476054689229187</v>
      </c>
      <c r="BP71">
        <f t="shared" ca="1" si="188"/>
        <v>40.697181827079923</v>
      </c>
      <c r="BQ71">
        <f t="shared" ca="1" si="189"/>
        <v>40.658138469372808</v>
      </c>
      <c r="BR71">
        <f t="shared" ca="1" si="190"/>
        <v>40.60544376220998</v>
      </c>
      <c r="BS71">
        <f t="shared" ca="1" si="191"/>
        <v>-2.7302698911425977E-6</v>
      </c>
      <c r="BT71">
        <f t="shared" ca="1" si="192"/>
        <v>-3.7132667047089262E-4</v>
      </c>
      <c r="BU71">
        <f t="shared" ca="1" si="193"/>
        <v>40.722573835331289</v>
      </c>
      <c r="BV71">
        <f ca="1">(BS71*中間層!$C$3+BT71)*中間層!$C$3+BU71</f>
        <v>40.658138469372773</v>
      </c>
      <c r="BW71">
        <f t="shared" si="246"/>
        <v>16</v>
      </c>
      <c r="BX71" s="3" t="s">
        <v>13</v>
      </c>
      <c r="CA71" s="3" t="s">
        <v>13</v>
      </c>
      <c r="CB71">
        <v>16</v>
      </c>
      <c r="CC71" s="7">
        <v>0.18</v>
      </c>
      <c r="CD71">
        <v>40.693269678732435</v>
      </c>
      <c r="CE71">
        <v>40.644668660567412</v>
      </c>
      <c r="CF71">
        <v>40.582534998364991</v>
      </c>
      <c r="CG71">
        <v>40.527682696823611</v>
      </c>
      <c r="CH71">
        <v>40.491091552697156</v>
      </c>
      <c r="CI71">
        <v>40.476954826979728</v>
      </c>
      <c r="CJ71">
        <f t="shared" ca="1" si="194"/>
        <v>40.693269678732435</v>
      </c>
      <c r="CK71">
        <f t="shared" ca="1" si="195"/>
        <v>40.644668660567412</v>
      </c>
      <c r="CL71">
        <f t="shared" ca="1" si="196"/>
        <v>40.582534998364991</v>
      </c>
      <c r="CM71">
        <f t="shared" ca="1" si="197"/>
        <v>-2.7065288074800265E-6</v>
      </c>
      <c r="CN71">
        <f t="shared" ca="1" si="198"/>
        <v>-5.6604104217854005E-4</v>
      </c>
      <c r="CO71">
        <f t="shared" ca="1" si="199"/>
        <v>40.728338052860053</v>
      </c>
      <c r="CP71">
        <f ca="1">(CM71*中間層!$C$3+CN71)*中間層!$C$3+CO71</f>
        <v>40.644668660567397</v>
      </c>
      <c r="CQ71">
        <f t="shared" si="247"/>
        <v>16</v>
      </c>
      <c r="CR71" s="3" t="s">
        <v>13</v>
      </c>
      <c r="CU71" s="3" t="s">
        <v>13</v>
      </c>
      <c r="CV71">
        <v>16</v>
      </c>
      <c r="CW71" s="7">
        <v>0.18</v>
      </c>
      <c r="CX71">
        <v>40.689206428853346</v>
      </c>
      <c r="CY71">
        <v>40.626194297493257</v>
      </c>
      <c r="CZ71">
        <v>40.557153760307919</v>
      </c>
      <c r="DA71">
        <v>40.505937112491935</v>
      </c>
      <c r="DB71">
        <v>40.487385192703464</v>
      </c>
      <c r="DC71">
        <v>40.519797793915146</v>
      </c>
      <c r="DD71">
        <f t="shared" ca="1" si="200"/>
        <v>40.689206428853346</v>
      </c>
      <c r="DE71">
        <f t="shared" ca="1" si="201"/>
        <v>40.626194297493257</v>
      </c>
      <c r="DF71">
        <f t="shared" ca="1" si="202"/>
        <v>40.557153760307919</v>
      </c>
      <c r="DG71">
        <f t="shared" ca="1" si="203"/>
        <v>-1.2056811650500094E-6</v>
      </c>
      <c r="DH71">
        <f t="shared" ca="1" si="204"/>
        <v>-1.0793904524443578E-3</v>
      </c>
      <c r="DI71">
        <f t="shared" ca="1" si="205"/>
        <v>40.746190154388188</v>
      </c>
      <c r="DJ71">
        <f ca="1">(DG71*中間層!$C$3+DH71)*中間層!$C$3+DI71</f>
        <v>40.62619429749325</v>
      </c>
      <c r="DK71">
        <f t="shared" si="248"/>
        <v>16</v>
      </c>
      <c r="DL71" s="3" t="s">
        <v>13</v>
      </c>
      <c r="DO71" s="3" t="s">
        <v>13</v>
      </c>
      <c r="DP71">
        <v>16</v>
      </c>
      <c r="DQ71" s="7">
        <v>0.18</v>
      </c>
      <c r="DR71">
        <v>40.685964520521935</v>
      </c>
      <c r="DS71">
        <v>40.614088888231322</v>
      </c>
      <c r="DT71">
        <v>40.542548173662993</v>
      </c>
      <c r="DU71">
        <v>40.496387110092087</v>
      </c>
      <c r="DV71">
        <v>40.510534669429262</v>
      </c>
      <c r="DW71">
        <v>40.565823147591516</v>
      </c>
      <c r="DX71">
        <f t="shared" ca="1" si="206"/>
        <v>40.685964520521935</v>
      </c>
      <c r="DY71">
        <f t="shared" ca="1" si="207"/>
        <v>40.614088888231322</v>
      </c>
      <c r="DZ71">
        <f t="shared" ca="1" si="208"/>
        <v>40.542548173662993</v>
      </c>
      <c r="EA71">
        <f t="shared" ca="1" si="209"/>
        <v>6.6983544456888923E-8</v>
      </c>
      <c r="EB71">
        <f t="shared" ca="1" si="210"/>
        <v>-1.4475601774807947E-3</v>
      </c>
      <c r="EC71">
        <f t="shared" ca="1" si="211"/>
        <v>40.758175070534854</v>
      </c>
      <c r="ED71">
        <f ca="1">(EA71*中間層!$C$3+EB71)*中間層!$C$3+EC71</f>
        <v>40.614088888231343</v>
      </c>
      <c r="EE71">
        <f t="shared" si="249"/>
        <v>16</v>
      </c>
      <c r="EF71" s="3" t="s">
        <v>13</v>
      </c>
      <c r="EI71" s="3" t="s">
        <v>13</v>
      </c>
      <c r="EJ71">
        <v>16</v>
      </c>
      <c r="EK71" s="7">
        <v>0.18</v>
      </c>
      <c r="EL71">
        <v>40.681755015736321</v>
      </c>
      <c r="EM71">
        <v>40.599873677274644</v>
      </c>
      <c r="EN71">
        <v>40.52932479737521</v>
      </c>
      <c r="EO71">
        <v>40.503647454630936</v>
      </c>
      <c r="EP71">
        <v>40.550955134515327</v>
      </c>
      <c r="EQ71">
        <v>40.631089259414331</v>
      </c>
      <c r="ER71">
        <f t="shared" ca="1" si="212"/>
        <v>40.681755015736321</v>
      </c>
      <c r="ES71">
        <f t="shared" ca="1" si="213"/>
        <v>40.599873677274644</v>
      </c>
      <c r="ET71">
        <f t="shared" ca="1" si="214"/>
        <v>40.52932479737521</v>
      </c>
      <c r="EU71">
        <f t="shared" ca="1" si="215"/>
        <v>2.2664917124484419E-6</v>
      </c>
      <c r="EV71">
        <f t="shared" ca="1" si="216"/>
        <v>-1.9776005261008586E-3</v>
      </c>
      <c r="EW71">
        <f t="shared" ca="1" si="217"/>
        <v>40.774968812760264</v>
      </c>
      <c r="EX71">
        <f ca="1">(EU71*中間層!$C$3+EV71)*中間層!$C$3+EW71</f>
        <v>40.599873677274665</v>
      </c>
      <c r="EY71">
        <f t="shared" si="250"/>
        <v>16</v>
      </c>
      <c r="EZ71" s="3" t="s">
        <v>13</v>
      </c>
      <c r="FC71" s="3" t="s">
        <v>13</v>
      </c>
      <c r="FD71">
        <v>16</v>
      </c>
      <c r="FE71" s="7">
        <v>0.18</v>
      </c>
      <c r="FF71">
        <v>40.676807588575507</v>
      </c>
      <c r="FG71">
        <v>40.585369250862158</v>
      </c>
      <c r="FH71">
        <v>40.518585634029215</v>
      </c>
      <c r="FI71">
        <v>40.538116132310591</v>
      </c>
      <c r="FJ71">
        <v>40.617630570459056</v>
      </c>
      <c r="FK71">
        <v>40.631089259414331</v>
      </c>
      <c r="FL71">
        <f t="shared" ca="1" si="218"/>
        <v>40.676807588575507</v>
      </c>
      <c r="FM71">
        <f t="shared" ca="1" si="219"/>
        <v>40.585369250862158</v>
      </c>
      <c r="FN71">
        <f t="shared" ca="1" si="220"/>
        <v>40.518585634029215</v>
      </c>
      <c r="FO71">
        <f t="shared" ca="1" si="221"/>
        <v>4.9309441760806297E-6</v>
      </c>
      <c r="FP71">
        <f t="shared" ca="1" si="222"/>
        <v>-2.5684083806791587E-3</v>
      </c>
      <c r="FQ71">
        <f t="shared" ca="1" si="223"/>
        <v>40.792900647169262</v>
      </c>
      <c r="FR71">
        <f ca="1">(FO71*中間層!$C$3+FP71)*中間層!$C$3+FQ71</f>
        <v>40.585369250862151</v>
      </c>
      <c r="FS71">
        <f t="shared" si="251"/>
        <v>16</v>
      </c>
      <c r="FT71" s="3" t="s">
        <v>13</v>
      </c>
      <c r="FW71" s="3" t="s">
        <v>13</v>
      </c>
      <c r="FX71">
        <v>16</v>
      </c>
      <c r="FY71" s="7">
        <v>0.18</v>
      </c>
      <c r="FZ71">
        <v>40.669752145797126</v>
      </c>
      <c r="GA71">
        <v>40.569190366890595</v>
      </c>
      <c r="GB71">
        <v>40.530467466529608</v>
      </c>
      <c r="GC71">
        <v>40.538116132310591</v>
      </c>
      <c r="GD71">
        <v>40.617630570459056</v>
      </c>
      <c r="GE71">
        <v>40.631089259414331</v>
      </c>
      <c r="GF71">
        <f t="shared" ca="1" si="224"/>
        <v>40.669752145797126</v>
      </c>
      <c r="GG71">
        <f t="shared" ca="1" si="225"/>
        <v>40.569190366890595</v>
      </c>
      <c r="GH71">
        <f t="shared" ca="1" si="226"/>
        <v>40.530467466529608</v>
      </c>
      <c r="GI71">
        <f t="shared" ca="1" si="227"/>
        <v>1.2367775709109082E-5</v>
      </c>
      <c r="GJ71">
        <f t="shared" ca="1" si="228"/>
        <v>-3.8664019344969349E-3</v>
      </c>
      <c r="GK71">
        <f t="shared" ca="1" si="229"/>
        <v>40.832152803249208</v>
      </c>
      <c r="GL71">
        <f ca="1">(GI71*中間層!$C$3+GJ71)*中間層!$C$3+GK71</f>
        <v>40.569190366890602</v>
      </c>
      <c r="GM71">
        <f t="shared" si="252"/>
        <v>16</v>
      </c>
      <c r="GN71" s="3" t="s">
        <v>13</v>
      </c>
      <c r="GQ71" s="3" t="s">
        <v>13</v>
      </c>
      <c r="GR71">
        <v>16</v>
      </c>
      <c r="GS71" s="7">
        <v>0.18</v>
      </c>
      <c r="GT71">
        <v>40.660134890990875</v>
      </c>
      <c r="GU71">
        <v>40.566946432427244</v>
      </c>
      <c r="GV71">
        <v>40.587939777604419</v>
      </c>
      <c r="GW71">
        <v>40.538116132310591</v>
      </c>
      <c r="GX71">
        <v>40.617630570459056</v>
      </c>
      <c r="GY71">
        <v>40.631089259414331</v>
      </c>
      <c r="GZ71">
        <f t="shared" ca="1" si="230"/>
        <v>40.660134890990875</v>
      </c>
      <c r="HA71">
        <f t="shared" ca="1" si="231"/>
        <v>40.566946432427244</v>
      </c>
      <c r="HB71">
        <f t="shared" ca="1" si="232"/>
        <v>40.587939777604419</v>
      </c>
      <c r="HC71">
        <f t="shared" ca="1" si="233"/>
        <v>2.2836360748161496E-5</v>
      </c>
      <c r="HD71">
        <f t="shared" ca="1" si="234"/>
        <v>-5.2892232834967964E-3</v>
      </c>
      <c r="HE71">
        <f t="shared" ca="1" si="235"/>
        <v>40.86750515329534</v>
      </c>
      <c r="HF71">
        <f ca="1">(HC71*中間層!$C$3+HD71)*中間層!$C$3+HE71</f>
        <v>40.566946432427272</v>
      </c>
      <c r="HG71">
        <f t="shared" si="253"/>
        <v>16</v>
      </c>
      <c r="HH71" s="3" t="s">
        <v>13</v>
      </c>
      <c r="HK71" s="3" t="s">
        <v>13</v>
      </c>
      <c r="HL71">
        <v>16</v>
      </c>
      <c r="HM71" s="7">
        <v>0.18</v>
      </c>
      <c r="HN71">
        <v>40.650604722022123</v>
      </c>
      <c r="HO71">
        <v>40.582261242869876</v>
      </c>
      <c r="HP71">
        <v>40.587939777604419</v>
      </c>
      <c r="HQ71">
        <v>40.538116132310591</v>
      </c>
      <c r="HR71">
        <v>40.617630570459056</v>
      </c>
      <c r="HS71">
        <v>40.631089259414331</v>
      </c>
      <c r="HT71">
        <f t="shared" ca="1" si="236"/>
        <v>40.650604722022123</v>
      </c>
      <c r="HU71">
        <f t="shared" ca="1" si="237"/>
        <v>40.582261242869876</v>
      </c>
      <c r="HV71">
        <f t="shared" ca="1" si="238"/>
        <v>40.587939777604419</v>
      </c>
      <c r="HW71">
        <f t="shared" ca="1" si="239"/>
        <v>1.4804402777357608E-5</v>
      </c>
      <c r="HX71">
        <f t="shared" ca="1" si="240"/>
        <v>-3.5875299996486372E-3</v>
      </c>
      <c r="HY71">
        <f t="shared" ca="1" si="241"/>
        <v>40.792970215061125</v>
      </c>
      <c r="HZ71">
        <f ca="1">(HW71*中間層!$C$3+HX71)*中間層!$C$3+HY71</f>
        <v>40.582261242869841</v>
      </c>
      <c r="IA71">
        <f t="shared" si="254"/>
        <v>16</v>
      </c>
      <c r="IB71" s="3" t="s">
        <v>13</v>
      </c>
      <c r="IE71" s="3" t="s">
        <v>13</v>
      </c>
    </row>
    <row r="72" spans="1:239" x14ac:dyDescent="0.25">
      <c r="A72">
        <f t="shared" si="242"/>
        <v>17</v>
      </c>
      <c r="B72" s="7">
        <v>0.19</v>
      </c>
      <c r="C72">
        <v>40.168480753029854</v>
      </c>
      <c r="D72">
        <v>40.145375640930105</v>
      </c>
      <c r="E72">
        <v>40.120938905885822</v>
      </c>
      <c r="F72">
        <v>40.090999701099001</v>
      </c>
      <c r="G72">
        <v>40.05759798027065</v>
      </c>
      <c r="H72">
        <v>40.021571683118502</v>
      </c>
      <c r="I72">
        <f t="shared" ca="1" si="170"/>
        <v>40.168480753029854</v>
      </c>
      <c r="J72">
        <f t="shared" ca="1" si="171"/>
        <v>40.145375640930105</v>
      </c>
      <c r="K72">
        <f t="shared" ca="1" si="172"/>
        <v>40.120938905885822</v>
      </c>
      <c r="L72">
        <f t="shared" ca="1" si="173"/>
        <v>-2.6632458890708222E-7</v>
      </c>
      <c r="M72">
        <f t="shared" ca="1" si="174"/>
        <v>-4.2215355365897265E-4</v>
      </c>
      <c r="N72">
        <f t="shared" ca="1" si="175"/>
        <v>40.190254242185084</v>
      </c>
      <c r="O72">
        <f ca="1">(L72*中間層!$C$3+M72)*中間層!$C$3+N72</f>
        <v>40.145375640930119</v>
      </c>
      <c r="P72">
        <f t="shared" si="243"/>
        <v>17</v>
      </c>
      <c r="Q72" s="3" t="s">
        <v>13</v>
      </c>
      <c r="T72" s="3" t="s">
        <v>13</v>
      </c>
      <c r="U72">
        <v>17</v>
      </c>
      <c r="V72" s="7">
        <v>0.19</v>
      </c>
      <c r="W72">
        <v>40.166397237933069</v>
      </c>
      <c r="X72">
        <v>40.138461147162332</v>
      </c>
      <c r="Y72">
        <v>40.104444300227769</v>
      </c>
      <c r="Z72">
        <v>40.0629849679298</v>
      </c>
      <c r="AA72">
        <v>40.05759798027065</v>
      </c>
      <c r="AB72">
        <v>39.982053421614928</v>
      </c>
      <c r="AC72">
        <f t="shared" ca="1" si="176"/>
        <v>40.166397237933069</v>
      </c>
      <c r="AD72">
        <f t="shared" ca="1" si="177"/>
        <v>40.138461147162332</v>
      </c>
      <c r="AE72">
        <f t="shared" ca="1" si="178"/>
        <v>40.104444300227769</v>
      </c>
      <c r="AF72">
        <f t="shared" ca="1" si="179"/>
        <v>-1.2161512327656964E-6</v>
      </c>
      <c r="AG72">
        <f t="shared" ca="1" si="180"/>
        <v>-3.7629913049997278E-4</v>
      </c>
      <c r="AH72">
        <f t="shared" ca="1" si="181"/>
        <v>40.188252572539959</v>
      </c>
      <c r="AI72">
        <f ca="1">(AF72*中間層!$C$3+AG72)*中間層!$C$3+AH72</f>
        <v>40.138461147162303</v>
      </c>
      <c r="AJ72">
        <f t="shared" si="244"/>
        <v>17</v>
      </c>
      <c r="AK72" s="3" t="s">
        <v>13</v>
      </c>
      <c r="AN72">
        <v>17</v>
      </c>
      <c r="AO72" s="7">
        <v>0.19</v>
      </c>
      <c r="AP72">
        <v>40.163276369354918</v>
      </c>
      <c r="AQ72">
        <v>40.126591951661212</v>
      </c>
      <c r="AR72">
        <v>40.078007888470168</v>
      </c>
      <c r="AS72">
        <v>40.02635304931114</v>
      </c>
      <c r="AT72">
        <v>39.981722398553643</v>
      </c>
      <c r="AU72">
        <v>39.942198089350448</v>
      </c>
      <c r="AV72">
        <f t="shared" ca="1" si="182"/>
        <v>40.163276369354918</v>
      </c>
      <c r="AW72">
        <f t="shared" ca="1" si="183"/>
        <v>40.126591951661212</v>
      </c>
      <c r="AX72">
        <f t="shared" ca="1" si="184"/>
        <v>40.078007888470168</v>
      </c>
      <c r="AY72">
        <f t="shared" ca="1" si="185"/>
        <v>-2.3799290994675174E-6</v>
      </c>
      <c r="AZ72">
        <f t="shared" ca="1" si="186"/>
        <v>-3.7669898895401868E-4</v>
      </c>
      <c r="BA72">
        <f t="shared" ca="1" si="187"/>
        <v>40.188061141551287</v>
      </c>
      <c r="BB72">
        <f ca="1">(AY72*中間層!$C$3+AZ72)*中間層!$C$3+BA72</f>
        <v>40.126591951661212</v>
      </c>
      <c r="BC72">
        <f t="shared" si="245"/>
        <v>17</v>
      </c>
      <c r="BD72" s="3" t="s">
        <v>13</v>
      </c>
      <c r="BG72" s="3" t="s">
        <v>13</v>
      </c>
      <c r="BH72">
        <v>17</v>
      </c>
      <c r="BI72" s="7">
        <v>0.19</v>
      </c>
      <c r="BJ72">
        <v>40.161424912592885</v>
      </c>
      <c r="BK72">
        <v>40.116784175155665</v>
      </c>
      <c r="BL72">
        <v>40.059874195442916</v>
      </c>
      <c r="BM72">
        <v>40.002686942629744</v>
      </c>
      <c r="BN72">
        <v>39.956145655082153</v>
      </c>
      <c r="BO72">
        <v>39.922464645350637</v>
      </c>
      <c r="BP72">
        <f t="shared" ca="1" si="188"/>
        <v>40.161424912592885</v>
      </c>
      <c r="BQ72">
        <f t="shared" ca="1" si="189"/>
        <v>40.116784175155665</v>
      </c>
      <c r="BR72">
        <f t="shared" ca="1" si="190"/>
        <v>40.059874195442916</v>
      </c>
      <c r="BS72">
        <f t="shared" ca="1" si="191"/>
        <v>-2.4538484551067086E-6</v>
      </c>
      <c r="BT72">
        <f t="shared" ca="1" si="192"/>
        <v>-5.2473748047852085E-4</v>
      </c>
      <c r="BU72">
        <f t="shared" ca="1" si="193"/>
        <v>40.193796407754569</v>
      </c>
      <c r="BV72">
        <f ca="1">(BS72*中間層!$C$3+BT72)*中間層!$C$3+BU72</f>
        <v>40.116784175155651</v>
      </c>
      <c r="BW72">
        <f t="shared" si="246"/>
        <v>17</v>
      </c>
      <c r="BX72" s="3" t="s">
        <v>13</v>
      </c>
      <c r="CA72" s="3" t="s">
        <v>13</v>
      </c>
      <c r="CB72">
        <v>17</v>
      </c>
      <c r="CC72" s="7">
        <v>0.19</v>
      </c>
      <c r="CD72">
        <v>40.157955454990592</v>
      </c>
      <c r="CE72">
        <v>40.102816542416029</v>
      </c>
      <c r="CF72">
        <v>40.035920481153717</v>
      </c>
      <c r="CG72">
        <v>39.977277948202016</v>
      </c>
      <c r="CH72">
        <v>39.938117332722527</v>
      </c>
      <c r="CI72">
        <v>39.923581476760461</v>
      </c>
      <c r="CJ72">
        <f t="shared" ca="1" si="194"/>
        <v>40.157955454990592</v>
      </c>
      <c r="CK72">
        <f t="shared" ca="1" si="195"/>
        <v>40.102816542416029</v>
      </c>
      <c r="CL72">
        <f t="shared" ca="1" si="196"/>
        <v>40.035920481153717</v>
      </c>
      <c r="CM72">
        <f t="shared" ca="1" si="197"/>
        <v>-2.3514297375504611E-6</v>
      </c>
      <c r="CN72">
        <f t="shared" ca="1" si="198"/>
        <v>-7.5006379085877412E-4</v>
      </c>
      <c r="CO72">
        <f t="shared" ca="1" si="199"/>
        <v>40.201337218877406</v>
      </c>
      <c r="CP72">
        <f ca="1">(CM72*中間層!$C$3+CN72)*中間層!$C$3+CO72</f>
        <v>40.102816542416022</v>
      </c>
      <c r="CQ72">
        <f t="shared" si="247"/>
        <v>17</v>
      </c>
      <c r="CR72" s="3" t="s">
        <v>13</v>
      </c>
      <c r="CU72" s="3" t="s">
        <v>13</v>
      </c>
      <c r="CV72">
        <v>17</v>
      </c>
      <c r="CW72" s="7">
        <v>0.19</v>
      </c>
      <c r="CX72">
        <v>40.153686219911322</v>
      </c>
      <c r="CY72">
        <v>40.083474945999384</v>
      </c>
      <c r="CZ72">
        <v>40.009150586476267</v>
      </c>
      <c r="DA72">
        <v>39.954482644742711</v>
      </c>
      <c r="DB72">
        <v>39.935217567421496</v>
      </c>
      <c r="DC72">
        <v>39.969635991077112</v>
      </c>
      <c r="DD72">
        <f t="shared" ca="1" si="200"/>
        <v>40.153686219911322</v>
      </c>
      <c r="DE72">
        <f t="shared" ca="1" si="201"/>
        <v>40.083474945999384</v>
      </c>
      <c r="DF72">
        <f t="shared" ca="1" si="202"/>
        <v>40.009150586476267</v>
      </c>
      <c r="DG72">
        <f t="shared" ca="1" si="203"/>
        <v>-8.2261712223498762E-7</v>
      </c>
      <c r="DH72">
        <f t="shared" ca="1" si="204"/>
        <v>-1.2808329099033245E-3</v>
      </c>
      <c r="DI72">
        <f t="shared" ca="1" si="205"/>
        <v>40.219784408212064</v>
      </c>
      <c r="DJ72">
        <f ca="1">(DG72*中間層!$C$3+DH72)*中間層!$C$3+DI72</f>
        <v>40.083474945999384</v>
      </c>
      <c r="DK72">
        <f t="shared" si="248"/>
        <v>17</v>
      </c>
      <c r="DL72" s="3" t="s">
        <v>13</v>
      </c>
      <c r="DO72" s="3" t="s">
        <v>13</v>
      </c>
      <c r="DP72">
        <v>17</v>
      </c>
      <c r="DQ72" s="7">
        <v>0.19</v>
      </c>
      <c r="DR72">
        <v>40.150182008642425</v>
      </c>
      <c r="DS72">
        <v>40.070769536827449</v>
      </c>
      <c r="DT72">
        <v>39.994083125003385</v>
      </c>
      <c r="DU72">
        <v>39.945233743384676</v>
      </c>
      <c r="DV72">
        <v>39.959844668354123</v>
      </c>
      <c r="DW72">
        <v>40.018872552190416</v>
      </c>
      <c r="DX72">
        <f t="shared" ca="1" si="206"/>
        <v>40.150182008642425</v>
      </c>
      <c r="DY72">
        <f t="shared" ca="1" si="207"/>
        <v>40.070769536827449</v>
      </c>
      <c r="DZ72">
        <f t="shared" ca="1" si="208"/>
        <v>39.994083125003385</v>
      </c>
      <c r="EA72">
        <f t="shared" ca="1" si="209"/>
        <v>5.4521199818282189E-7</v>
      </c>
      <c r="EB72">
        <f t="shared" ca="1" si="210"/>
        <v>-1.6700312360269018E-3</v>
      </c>
      <c r="EC72">
        <f t="shared" ca="1" si="211"/>
        <v>40.232320540448306</v>
      </c>
      <c r="ED72">
        <f ca="1">(EA72*中間層!$C$3+EB72)*中間層!$C$3+EC72</f>
        <v>40.070769536827441</v>
      </c>
      <c r="EE72">
        <f t="shared" si="249"/>
        <v>17</v>
      </c>
      <c r="EF72" s="3" t="s">
        <v>13</v>
      </c>
      <c r="EI72" s="3" t="s">
        <v>13</v>
      </c>
      <c r="EJ72">
        <v>17</v>
      </c>
      <c r="EK72" s="7">
        <v>0.19</v>
      </c>
      <c r="EL72">
        <v>40.145954325273223</v>
      </c>
      <c r="EM72">
        <v>40.056209430442358</v>
      </c>
      <c r="EN72">
        <v>39.980360726881045</v>
      </c>
      <c r="EO72">
        <v>39.953510181184356</v>
      </c>
      <c r="EP72">
        <v>40.0035654941682</v>
      </c>
      <c r="EQ72">
        <v>40.08986332800955</v>
      </c>
      <c r="ER72">
        <f t="shared" ca="1" si="212"/>
        <v>40.145954325273223</v>
      </c>
      <c r="ES72">
        <f t="shared" ca="1" si="213"/>
        <v>40.056209430442358</v>
      </c>
      <c r="ET72">
        <f t="shared" ca="1" si="214"/>
        <v>39.980360726881045</v>
      </c>
      <c r="EU72">
        <f t="shared" ca="1" si="215"/>
        <v>2.7792382539100799E-6</v>
      </c>
      <c r="EV72">
        <f t="shared" ca="1" si="216"/>
        <v>-2.211783634703863E-3</v>
      </c>
      <c r="EW72">
        <f t="shared" ca="1" si="217"/>
        <v>40.249595411373676</v>
      </c>
      <c r="EX72">
        <f ca="1">(EU72*中間層!$C$3+EV72)*中間層!$C$3+EW72</f>
        <v>40.056209430442394</v>
      </c>
      <c r="EY72">
        <f t="shared" si="250"/>
        <v>17</v>
      </c>
      <c r="EZ72" s="3" t="s">
        <v>13</v>
      </c>
      <c r="FC72" s="3" t="s">
        <v>13</v>
      </c>
      <c r="FD72">
        <v>17</v>
      </c>
      <c r="FE72" s="7">
        <v>0.19</v>
      </c>
      <c r="FF72">
        <v>40.140788227855978</v>
      </c>
      <c r="FG72">
        <v>40.040723078426339</v>
      </c>
      <c r="FH72">
        <v>39.969731934693748</v>
      </c>
      <c r="FI72">
        <v>39.98996618212405</v>
      </c>
      <c r="FJ72">
        <v>40.075696032570164</v>
      </c>
      <c r="FK72">
        <v>40.08986332800955</v>
      </c>
      <c r="FL72">
        <f t="shared" ca="1" si="218"/>
        <v>40.140788227855978</v>
      </c>
      <c r="FM72">
        <f t="shared" ca="1" si="219"/>
        <v>40.040723078426339</v>
      </c>
      <c r="FN72">
        <f t="shared" ca="1" si="220"/>
        <v>39.969731934693748</v>
      </c>
      <c r="FO72">
        <f t="shared" ca="1" si="221"/>
        <v>5.8148011394087008E-6</v>
      </c>
      <c r="FP72">
        <f t="shared" ca="1" si="222"/>
        <v>-2.8735231595042169E-3</v>
      </c>
      <c r="FQ72">
        <f t="shared" ca="1" si="223"/>
        <v>40.269927382982644</v>
      </c>
      <c r="FR72">
        <f ca="1">(FO72*中間層!$C$3+FP72)*中間層!$C$3+FQ72</f>
        <v>40.040723078426311</v>
      </c>
      <c r="FS72">
        <f t="shared" si="251"/>
        <v>17</v>
      </c>
      <c r="FT72" s="3" t="s">
        <v>13</v>
      </c>
      <c r="FW72" s="3" t="s">
        <v>13</v>
      </c>
      <c r="FX72">
        <v>17</v>
      </c>
      <c r="FY72" s="7">
        <v>0.19</v>
      </c>
      <c r="FZ72">
        <v>40.133738364439857</v>
      </c>
      <c r="GA72">
        <v>40.024023546426072</v>
      </c>
      <c r="GB72">
        <v>39.982683186954624</v>
      </c>
      <c r="GC72">
        <v>39.98996618212405</v>
      </c>
      <c r="GD72">
        <v>40.075696032570164</v>
      </c>
      <c r="GE72">
        <v>40.08986332800955</v>
      </c>
      <c r="GF72">
        <f t="shared" ca="1" si="224"/>
        <v>40.133738364439857</v>
      </c>
      <c r="GG72">
        <f t="shared" ca="1" si="225"/>
        <v>40.024023546426072</v>
      </c>
      <c r="GH72">
        <f t="shared" ca="1" si="226"/>
        <v>39.982683186954624</v>
      </c>
      <c r="GI72">
        <f t="shared" ca="1" si="227"/>
        <v>1.367489170846602E-5</v>
      </c>
      <c r="GJ72">
        <f t="shared" ca="1" si="228"/>
        <v>-4.2455301165458086E-3</v>
      </c>
      <c r="GK72">
        <f t="shared" ca="1" si="229"/>
        <v>40.311827640995951</v>
      </c>
      <c r="GL72">
        <f ca="1">(GI72*中間層!$C$3+GJ72)*中間層!$C$3+GK72</f>
        <v>40.024023546426029</v>
      </c>
      <c r="GM72">
        <f t="shared" si="252"/>
        <v>17</v>
      </c>
      <c r="GN72" s="3" t="s">
        <v>13</v>
      </c>
      <c r="GQ72" s="3" t="s">
        <v>13</v>
      </c>
      <c r="GR72">
        <v>17</v>
      </c>
      <c r="GS72" s="7">
        <v>0.19</v>
      </c>
      <c r="GT72">
        <v>40.123546677317748</v>
      </c>
      <c r="GU72">
        <v>40.02247674749951</v>
      </c>
      <c r="GV72">
        <v>40.045109857471616</v>
      </c>
      <c r="GW72">
        <v>39.98996618212405</v>
      </c>
      <c r="GX72">
        <v>40.075696032570164</v>
      </c>
      <c r="GY72">
        <v>40.08986332800955</v>
      </c>
      <c r="GZ72">
        <f t="shared" ca="1" si="230"/>
        <v>40.123546677317748</v>
      </c>
      <c r="HA72">
        <f t="shared" ca="1" si="231"/>
        <v>40.02247674749951</v>
      </c>
      <c r="HB72">
        <f t="shared" ca="1" si="232"/>
        <v>40.045109857471616</v>
      </c>
      <c r="HC72">
        <f t="shared" ca="1" si="233"/>
        <v>2.4740607958069633E-5</v>
      </c>
      <c r="HD72">
        <f t="shared" ca="1" si="234"/>
        <v>-5.7324897900750214E-3</v>
      </c>
      <c r="HE72">
        <f t="shared" ca="1" si="235"/>
        <v>40.348319646926342</v>
      </c>
      <c r="HF72">
        <f ca="1">(HC72*中間層!$C$3+HD72)*中間層!$C$3+HE72</f>
        <v>40.022476747499539</v>
      </c>
      <c r="HG72">
        <f t="shared" si="253"/>
        <v>17</v>
      </c>
      <c r="HH72" s="3" t="s">
        <v>13</v>
      </c>
      <c r="HK72" s="3" t="s">
        <v>13</v>
      </c>
      <c r="HL72">
        <v>17</v>
      </c>
      <c r="HM72" s="7">
        <v>0.19</v>
      </c>
      <c r="HN72">
        <v>40.11387272651335</v>
      </c>
      <c r="HO72">
        <v>40.040598677683498</v>
      </c>
      <c r="HP72">
        <v>40.045109857471616</v>
      </c>
      <c r="HQ72">
        <v>39.98996618212405</v>
      </c>
      <c r="HR72">
        <v>40.075696032570164</v>
      </c>
      <c r="HS72">
        <v>40.08986332800955</v>
      </c>
      <c r="HT72">
        <f t="shared" ca="1" si="236"/>
        <v>40.11387272651335</v>
      </c>
      <c r="HU72">
        <f t="shared" ca="1" si="237"/>
        <v>40.040598677683498</v>
      </c>
      <c r="HV72">
        <f t="shared" ca="1" si="238"/>
        <v>40.045109857471616</v>
      </c>
      <c r="HW72">
        <f t="shared" ca="1" si="239"/>
        <v>1.5557045723594456E-5</v>
      </c>
      <c r="HX72">
        <f t="shared" ca="1" si="240"/>
        <v>-3.7990378351361181E-3</v>
      </c>
      <c r="HY72">
        <f t="shared" ca="1" si="241"/>
        <v>40.264932003961178</v>
      </c>
      <c r="HZ72">
        <f ca="1">(HW72*中間層!$C$3+HX72)*中間層!$C$3+HY72</f>
        <v>40.040598677683512</v>
      </c>
      <c r="IA72">
        <f t="shared" si="254"/>
        <v>17</v>
      </c>
      <c r="IB72" s="3" t="s">
        <v>13</v>
      </c>
      <c r="IE72" s="3" t="s">
        <v>13</v>
      </c>
    </row>
    <row r="73" spans="1:239" x14ac:dyDescent="0.25">
      <c r="A73">
        <f t="shared" si="242"/>
        <v>18</v>
      </c>
      <c r="B73" s="7">
        <v>0.2</v>
      </c>
      <c r="C73">
        <v>39.631025515193564</v>
      </c>
      <c r="D73">
        <v>39.603356169333473</v>
      </c>
      <c r="E73">
        <v>39.574811957659158</v>
      </c>
      <c r="F73">
        <v>39.542715053286194</v>
      </c>
      <c r="G73">
        <v>39.507069531774093</v>
      </c>
      <c r="H73">
        <v>39.469549923478127</v>
      </c>
      <c r="I73">
        <f t="shared" ca="1" si="170"/>
        <v>39.631025515193564</v>
      </c>
      <c r="J73">
        <f t="shared" ca="1" si="171"/>
        <v>39.603356169333473</v>
      </c>
      <c r="K73">
        <f t="shared" ca="1" si="172"/>
        <v>39.574811957659158</v>
      </c>
      <c r="L73">
        <f t="shared" ca="1" si="173"/>
        <v>-1.7497316284516274E-7</v>
      </c>
      <c r="M73">
        <f t="shared" ca="1" si="174"/>
        <v>-5.271409427750484E-4</v>
      </c>
      <c r="N73">
        <f t="shared" ca="1" si="175"/>
        <v>39.657819995239407</v>
      </c>
      <c r="O73">
        <f ca="1">(L73*中間層!$C$3+M73)*中間層!$C$3+N73</f>
        <v>39.603356169333452</v>
      </c>
      <c r="P73">
        <f t="shared" si="243"/>
        <v>18</v>
      </c>
      <c r="Q73" s="3" t="s">
        <v>13</v>
      </c>
      <c r="T73" s="3" t="s">
        <v>13</v>
      </c>
      <c r="U73">
        <v>18</v>
      </c>
      <c r="V73" s="7">
        <v>0.2</v>
      </c>
      <c r="W73">
        <v>39.62866625150491</v>
      </c>
      <c r="X73">
        <v>39.594824846680687</v>
      </c>
      <c r="Y73">
        <v>39.557653863487992</v>
      </c>
      <c r="Z73">
        <v>39.514281040199343</v>
      </c>
      <c r="AA73">
        <v>39.504810435720294</v>
      </c>
      <c r="AB73">
        <v>39.428687302760565</v>
      </c>
      <c r="AC73">
        <f t="shared" ca="1" si="176"/>
        <v>39.62866625150491</v>
      </c>
      <c r="AD73">
        <f t="shared" ca="1" si="177"/>
        <v>39.594824846680687</v>
      </c>
      <c r="AE73">
        <f t="shared" ca="1" si="178"/>
        <v>39.557653863487992</v>
      </c>
      <c r="AF73">
        <f t="shared" ca="1" si="179"/>
        <v>-6.6591567369323458E-7</v>
      </c>
      <c r="AG73">
        <f t="shared" ca="1" si="180"/>
        <v>-5.7694074543029178E-4</v>
      </c>
      <c r="AH73">
        <f t="shared" ca="1" si="181"/>
        <v>39.659178077960668</v>
      </c>
      <c r="AI73">
        <f ca="1">(AF73*中間層!$C$3+AG73)*中間層!$C$3+AH73</f>
        <v>39.594824846680709</v>
      </c>
      <c r="AJ73">
        <f t="shared" si="244"/>
        <v>18</v>
      </c>
      <c r="AK73" s="3" t="s">
        <v>13</v>
      </c>
      <c r="AN73">
        <v>18</v>
      </c>
      <c r="AO73" s="7">
        <v>0.2</v>
      </c>
      <c r="AP73">
        <v>39.625796085269599</v>
      </c>
      <c r="AQ73">
        <v>39.582841485612349</v>
      </c>
      <c r="AR73">
        <v>39.530804946677627</v>
      </c>
      <c r="AS73">
        <v>39.476094718281608</v>
      </c>
      <c r="AT73">
        <v>39.428150196701679</v>
      </c>
      <c r="AU73">
        <v>39.386606301456979</v>
      </c>
      <c r="AV73">
        <f t="shared" ca="1" si="182"/>
        <v>39.625796085269599</v>
      </c>
      <c r="AW73">
        <f t="shared" ca="1" si="183"/>
        <v>39.582841485612349</v>
      </c>
      <c r="AX73">
        <f t="shared" ca="1" si="184"/>
        <v>39.530804946677627</v>
      </c>
      <c r="AY73">
        <f t="shared" ca="1" si="185"/>
        <v>-1.816387855494213E-6</v>
      </c>
      <c r="AZ73">
        <f t="shared" ca="1" si="186"/>
        <v>-5.8663381482084288E-4</v>
      </c>
      <c r="BA73">
        <f t="shared" ca="1" si="187"/>
        <v>39.65966874564937</v>
      </c>
      <c r="BB73">
        <f ca="1">(AY73*中間層!$C$3+AZ73)*中間層!$C$3+BA73</f>
        <v>39.582841485612342</v>
      </c>
      <c r="BC73">
        <f t="shared" si="245"/>
        <v>18</v>
      </c>
      <c r="BD73" s="3" t="s">
        <v>13</v>
      </c>
      <c r="BG73" s="3" t="s">
        <v>13</v>
      </c>
      <c r="BH73">
        <v>18</v>
      </c>
      <c r="BI73" s="7">
        <v>0.2</v>
      </c>
      <c r="BJ73">
        <v>39.623487825071486</v>
      </c>
      <c r="BK73">
        <v>39.572682232364812</v>
      </c>
      <c r="BL73">
        <v>39.511941862649437</v>
      </c>
      <c r="BM73">
        <v>39.451370680149267</v>
      </c>
      <c r="BN73">
        <v>39.402045641912615</v>
      </c>
      <c r="BO73">
        <v>39.366549908809887</v>
      </c>
      <c r="BP73">
        <f t="shared" ca="1" si="188"/>
        <v>39.623487825071486</v>
      </c>
      <c r="BQ73">
        <f t="shared" ca="1" si="189"/>
        <v>39.572682232364812</v>
      </c>
      <c r="BR73">
        <f t="shared" ca="1" si="190"/>
        <v>39.511941862649437</v>
      </c>
      <c r="BS73">
        <f t="shared" ca="1" si="191"/>
        <v>-1.9869554017413974E-6</v>
      </c>
      <c r="BT73">
        <f t="shared" ca="1" si="192"/>
        <v>-7.180685438724063E-4</v>
      </c>
      <c r="BU73">
        <f t="shared" ca="1" si="193"/>
        <v>39.664358640769422</v>
      </c>
      <c r="BV73">
        <f ca="1">(BS73*中間層!$C$3+BT73)*中間層!$C$3+BU73</f>
        <v>39.57268223236477</v>
      </c>
      <c r="BW73">
        <f t="shared" si="246"/>
        <v>18</v>
      </c>
      <c r="BX73" s="3" t="s">
        <v>13</v>
      </c>
      <c r="CA73" s="3" t="s">
        <v>13</v>
      </c>
      <c r="CB73">
        <v>18</v>
      </c>
      <c r="CC73" s="7">
        <v>0.2</v>
      </c>
      <c r="CD73">
        <v>39.620939308049948</v>
      </c>
      <c r="CE73">
        <v>39.558750135226788</v>
      </c>
      <c r="CF73">
        <v>39.487109011356608</v>
      </c>
      <c r="CG73">
        <v>39.424593185634038</v>
      </c>
      <c r="CH73">
        <v>39.382894870043643</v>
      </c>
      <c r="CI73">
        <v>39.367958305864427</v>
      </c>
      <c r="CJ73">
        <f t="shared" ca="1" si="194"/>
        <v>39.620939308049948</v>
      </c>
      <c r="CK73">
        <f t="shared" ca="1" si="195"/>
        <v>39.558750135226788</v>
      </c>
      <c r="CL73">
        <f t="shared" ca="1" si="196"/>
        <v>39.487109011356608</v>
      </c>
      <c r="CM73">
        <f t="shared" ca="1" si="197"/>
        <v>-1.8903902094043588E-6</v>
      </c>
      <c r="CN73">
        <f t="shared" ca="1" si="198"/>
        <v>-9.6022492505262833E-4</v>
      </c>
      <c r="CO73">
        <f t="shared" ca="1" si="199"/>
        <v>39.673676529826103</v>
      </c>
      <c r="CP73">
        <f ca="1">(CM73*中間層!$C$3+CN73)*中間層!$C$3+CO73</f>
        <v>39.558750135226795</v>
      </c>
      <c r="CQ73">
        <f t="shared" si="247"/>
        <v>18</v>
      </c>
      <c r="CR73" s="3" t="s">
        <v>13</v>
      </c>
      <c r="CU73" s="3" t="s">
        <v>13</v>
      </c>
      <c r="CV73">
        <v>18</v>
      </c>
      <c r="CW73" s="7">
        <v>0.2</v>
      </c>
      <c r="CX73">
        <v>39.6164460259739</v>
      </c>
      <c r="CY73">
        <v>39.538565586633766</v>
      </c>
      <c r="CZ73">
        <v>39.458959656590508</v>
      </c>
      <c r="DA73">
        <v>39.400808785370316</v>
      </c>
      <c r="DB73">
        <v>39.380861683050853</v>
      </c>
      <c r="DC73">
        <v>39.41737721300089</v>
      </c>
      <c r="DD73">
        <f t="shared" ca="1" si="200"/>
        <v>39.6164460259739</v>
      </c>
      <c r="DE73">
        <f t="shared" ca="1" si="201"/>
        <v>39.538565586633766</v>
      </c>
      <c r="DF73">
        <f t="shared" ca="1" si="202"/>
        <v>39.458959656590508</v>
      </c>
      <c r="DG73">
        <f t="shared" ca="1" si="203"/>
        <v>-3.4509814062494114E-7</v>
      </c>
      <c r="DH73">
        <f t="shared" ca="1" si="204"/>
        <v>-1.5058440657089987E-3</v>
      </c>
      <c r="DI73">
        <f t="shared" ca="1" si="205"/>
        <v>39.692600974610954</v>
      </c>
      <c r="DJ73">
        <f ca="1">(DG73*中間層!$C$3+DH73)*中間層!$C$3+DI73</f>
        <v>39.538565586633808</v>
      </c>
      <c r="DK73">
        <f t="shared" si="248"/>
        <v>18</v>
      </c>
      <c r="DL73" s="3" t="s">
        <v>13</v>
      </c>
      <c r="DO73" s="3" t="s">
        <v>13</v>
      </c>
      <c r="DP73">
        <v>18</v>
      </c>
      <c r="DQ73" s="7">
        <v>0.2</v>
      </c>
      <c r="DR73">
        <v>39.612659083697132</v>
      </c>
      <c r="DS73">
        <v>39.525247035861305</v>
      </c>
      <c r="DT73">
        <v>39.443494989903286</v>
      </c>
      <c r="DU73">
        <v>39.39194595850806</v>
      </c>
      <c r="DV73">
        <v>39.40703363191389</v>
      </c>
      <c r="DW73">
        <v>39.469786852925878</v>
      </c>
      <c r="DX73">
        <f t="shared" ca="1" si="206"/>
        <v>39.612659083697132</v>
      </c>
      <c r="DY73">
        <f t="shared" ca="1" si="207"/>
        <v>39.525247035861305</v>
      </c>
      <c r="DZ73">
        <f t="shared" ca="1" si="208"/>
        <v>39.443494989903286</v>
      </c>
      <c r="EA73">
        <f t="shared" ca="1" si="209"/>
        <v>1.1320003755599827E-6</v>
      </c>
      <c r="EB73">
        <f t="shared" ca="1" si="210"/>
        <v>-1.918041013050739E-3</v>
      </c>
      <c r="EC73">
        <f t="shared" ca="1" si="211"/>
        <v>39.705731133410723</v>
      </c>
      <c r="ED73">
        <f ca="1">(EA73*中間層!$C$3+EB73)*中間層!$C$3+EC73</f>
        <v>39.525247035861248</v>
      </c>
      <c r="EE73">
        <f t="shared" si="249"/>
        <v>18</v>
      </c>
      <c r="EF73" s="3" t="s">
        <v>13</v>
      </c>
      <c r="EI73" s="3" t="s">
        <v>13</v>
      </c>
      <c r="EJ73">
        <v>18</v>
      </c>
      <c r="EK73" s="7">
        <v>0.2</v>
      </c>
      <c r="EL73">
        <v>39.608509468684332</v>
      </c>
      <c r="EM73">
        <v>39.510500084139792</v>
      </c>
      <c r="EN73">
        <v>39.429337112015688</v>
      </c>
      <c r="EO73">
        <v>39.401385314683381</v>
      </c>
      <c r="EP73">
        <v>39.454141630978015</v>
      </c>
      <c r="EQ73">
        <v>39.546626665044286</v>
      </c>
      <c r="ER73">
        <f t="shared" ca="1" si="212"/>
        <v>39.608509468684332</v>
      </c>
      <c r="ES73">
        <f t="shared" ca="1" si="213"/>
        <v>39.510500084139792</v>
      </c>
      <c r="ET73">
        <f t="shared" ca="1" si="214"/>
        <v>39.429337112015688</v>
      </c>
      <c r="EU73">
        <f t="shared" ca="1" si="215"/>
        <v>3.3692824840863979E-6</v>
      </c>
      <c r="EV73">
        <f t="shared" ca="1" si="216"/>
        <v>-2.4655800635038356E-3</v>
      </c>
      <c r="EW73">
        <f t="shared" ca="1" si="217"/>
        <v>39.723365265649321</v>
      </c>
      <c r="EX73">
        <f ca="1">(EU73*中間層!$C$3+EV73)*中間層!$C$3+EW73</f>
        <v>39.5105000841398</v>
      </c>
      <c r="EY73">
        <f t="shared" si="250"/>
        <v>18</v>
      </c>
      <c r="EZ73" s="3" t="s">
        <v>13</v>
      </c>
      <c r="FC73" s="3" t="s">
        <v>13</v>
      </c>
      <c r="FD73">
        <v>18</v>
      </c>
      <c r="FE73" s="7">
        <v>0.2</v>
      </c>
      <c r="FF73">
        <v>39.60307794334004</v>
      </c>
      <c r="FG73">
        <v>39.493982653852711</v>
      </c>
      <c r="FH73">
        <v>39.41886047127818</v>
      </c>
      <c r="FI73">
        <v>39.439716519343293</v>
      </c>
      <c r="FJ73">
        <v>39.531768266638785</v>
      </c>
      <c r="FK73">
        <v>39.546626665044286</v>
      </c>
      <c r="FL73">
        <f t="shared" ca="1" si="218"/>
        <v>39.60307794334004</v>
      </c>
      <c r="FM73">
        <f t="shared" ca="1" si="219"/>
        <v>39.493982653852711</v>
      </c>
      <c r="FN73">
        <f t="shared" ca="1" si="220"/>
        <v>39.41886047127818</v>
      </c>
      <c r="FO73">
        <f t="shared" ca="1" si="221"/>
        <v>6.7946213825589435E-6</v>
      </c>
      <c r="FP73">
        <f t="shared" ca="1" si="222"/>
        <v>-3.2010989971304579E-3</v>
      </c>
      <c r="FQ73">
        <f t="shared" ca="1" si="223"/>
        <v>39.746146339740186</v>
      </c>
      <c r="FR73">
        <f ca="1">(FO73*中間層!$C$3+FP73)*中間層!$C$3+FQ73</f>
        <v>39.493982653852733</v>
      </c>
      <c r="FS73">
        <f t="shared" si="251"/>
        <v>18</v>
      </c>
      <c r="FT73" s="3" t="s">
        <v>13</v>
      </c>
      <c r="FW73" s="3" t="s">
        <v>13</v>
      </c>
      <c r="FX73">
        <v>18</v>
      </c>
      <c r="FY73" s="7">
        <v>0.2</v>
      </c>
      <c r="FZ73">
        <v>39.596110720933616</v>
      </c>
      <c r="GA73">
        <v>39.476889009687078</v>
      </c>
      <c r="GB73">
        <v>39.432800019049438</v>
      </c>
      <c r="GC73">
        <v>39.439716519343293</v>
      </c>
      <c r="GD73">
        <v>39.531768266638785</v>
      </c>
      <c r="GE73">
        <v>39.546626665044286</v>
      </c>
      <c r="GF73">
        <f t="shared" ca="1" si="224"/>
        <v>39.596110720933616</v>
      </c>
      <c r="GG73">
        <f t="shared" ca="1" si="225"/>
        <v>39.476889009687078</v>
      </c>
      <c r="GH73">
        <f t="shared" ca="1" si="226"/>
        <v>39.432800019049438</v>
      </c>
      <c r="GI73">
        <f t="shared" ca="1" si="227"/>
        <v>1.5026544121778897E-5</v>
      </c>
      <c r="GJ73">
        <f t="shared" ca="1" si="228"/>
        <v>-4.6384158431977338E-3</v>
      </c>
      <c r="GK73">
        <f t="shared" ca="1" si="229"/>
        <v>39.790465152789054</v>
      </c>
      <c r="GL73">
        <f ca="1">(GI73*中間層!$C$3+GJ73)*中間層!$C$3+GK73</f>
        <v>39.476889009687071</v>
      </c>
      <c r="GM73">
        <f t="shared" si="252"/>
        <v>18</v>
      </c>
      <c r="GN73" s="3" t="s">
        <v>13</v>
      </c>
      <c r="GQ73" s="3" t="s">
        <v>13</v>
      </c>
      <c r="GR73">
        <v>18</v>
      </c>
      <c r="GS73" s="7">
        <v>0.2</v>
      </c>
      <c r="GT73">
        <v>39.585275122532899</v>
      </c>
      <c r="GU73">
        <v>39.47531348535729</v>
      </c>
      <c r="GV73">
        <v>39.500545424759061</v>
      </c>
      <c r="GW73">
        <v>39.439716519343293</v>
      </c>
      <c r="GX73">
        <v>39.531768266638785</v>
      </c>
      <c r="GY73">
        <v>39.546626665044286</v>
      </c>
      <c r="GZ73">
        <f t="shared" ca="1" si="230"/>
        <v>39.585275122532899</v>
      </c>
      <c r="HA73">
        <f t="shared" ca="1" si="231"/>
        <v>39.47531348535729</v>
      </c>
      <c r="HB73">
        <f t="shared" ca="1" si="232"/>
        <v>39.500545424759061</v>
      </c>
      <c r="HC73">
        <f t="shared" ca="1" si="233"/>
        <v>2.7038715315475202E-5</v>
      </c>
      <c r="HD73">
        <f t="shared" ca="1" si="234"/>
        <v>-6.2550400408335335E-3</v>
      </c>
      <c r="HE73">
        <f t="shared" ca="1" si="235"/>
        <v>39.830430336285858</v>
      </c>
      <c r="HF73">
        <f ca="1">(HC73*中間層!$C$3+HD73)*中間層!$C$3+HE73</f>
        <v>39.475313485357255</v>
      </c>
      <c r="HG73">
        <f t="shared" si="253"/>
        <v>18</v>
      </c>
      <c r="HH73" s="3" t="s">
        <v>13</v>
      </c>
      <c r="HK73" s="3" t="s">
        <v>13</v>
      </c>
      <c r="HL73">
        <v>18</v>
      </c>
      <c r="HM73" s="7">
        <v>0.2</v>
      </c>
      <c r="HN73">
        <v>39.575565983436753</v>
      </c>
      <c r="HO73">
        <v>39.497361060642731</v>
      </c>
      <c r="HP73">
        <v>39.500545424759061</v>
      </c>
      <c r="HQ73">
        <v>39.439716519343293</v>
      </c>
      <c r="HR73">
        <v>39.531768266638785</v>
      </c>
      <c r="HS73">
        <v>39.546626665044286</v>
      </c>
      <c r="HT73">
        <f t="shared" ca="1" si="236"/>
        <v>39.575565983436753</v>
      </c>
      <c r="HU73">
        <f t="shared" ca="1" si="237"/>
        <v>39.497361060642731</v>
      </c>
      <c r="HV73">
        <f t="shared" ca="1" si="238"/>
        <v>39.500545424759061</v>
      </c>
      <c r="HW73">
        <f t="shared" ca="1" si="239"/>
        <v>1.6277857382069669E-5</v>
      </c>
      <c r="HX73">
        <f t="shared" ca="1" si="240"/>
        <v>-4.0057770631909762E-3</v>
      </c>
      <c r="HY73">
        <f t="shared" ca="1" si="241"/>
        <v>39.735160193141134</v>
      </c>
      <c r="HZ73">
        <f ca="1">(HW73*中間層!$C$3+HX73)*中間層!$C$3+HY73</f>
        <v>39.497361060642731</v>
      </c>
      <c r="IA73">
        <f t="shared" si="254"/>
        <v>18</v>
      </c>
      <c r="IB73" s="3" t="s">
        <v>13</v>
      </c>
      <c r="IE73" s="3" t="s">
        <v>13</v>
      </c>
    </row>
    <row r="74" spans="1:239" x14ac:dyDescent="0.25">
      <c r="A74">
        <f t="shared" si="242"/>
        <v>19</v>
      </c>
      <c r="B74" s="7">
        <v>0.21</v>
      </c>
      <c r="C74">
        <v>39.093048408032786</v>
      </c>
      <c r="D74">
        <v>39.059124778329426</v>
      </c>
      <c r="E74">
        <v>39.027834027752519</v>
      </c>
      <c r="F74">
        <v>38.993102309675102</v>
      </c>
      <c r="G74">
        <v>38.955146581685334</v>
      </c>
      <c r="H74">
        <v>38.915781169184349</v>
      </c>
      <c r="I74">
        <f t="shared" ca="1" si="170"/>
        <v>39.093048408032786</v>
      </c>
      <c r="J74">
        <f t="shared" ca="1" si="171"/>
        <v>39.059124778329426</v>
      </c>
      <c r="K74">
        <f t="shared" ca="1" si="172"/>
        <v>39.027834027752519</v>
      </c>
      <c r="L74">
        <f t="shared" ca="1" si="173"/>
        <v>5.2657582528991041E-7</v>
      </c>
      <c r="M74">
        <f t="shared" ca="1" si="174"/>
        <v>-7.5745896786074264E-4</v>
      </c>
      <c r="N74">
        <f t="shared" ca="1" si="175"/>
        <v>39.129604916862604</v>
      </c>
      <c r="O74">
        <f ca="1">(L74*中間層!$C$3+M74)*中間層!$C$3+N74</f>
        <v>39.059124778329426</v>
      </c>
      <c r="P74">
        <f t="shared" si="243"/>
        <v>19</v>
      </c>
      <c r="Q74" s="3" t="s">
        <v>13</v>
      </c>
      <c r="T74" s="3" t="s">
        <v>13</v>
      </c>
      <c r="U74">
        <v>19</v>
      </c>
      <c r="V74" s="7">
        <v>0.21</v>
      </c>
      <c r="W74">
        <v>39.09034004190422</v>
      </c>
      <c r="X74">
        <v>39.050273897979359</v>
      </c>
      <c r="Y74">
        <v>39.009501563278</v>
      </c>
      <c r="Z74">
        <v>38.963447260049236</v>
      </c>
      <c r="AA74">
        <v>38.917102356201326</v>
      </c>
      <c r="AB74">
        <v>38.87292576852338</v>
      </c>
      <c r="AC74">
        <f t="shared" ca="1" si="176"/>
        <v>39.09034004190422</v>
      </c>
      <c r="AD74">
        <f t="shared" ca="1" si="177"/>
        <v>39.050273897979359</v>
      </c>
      <c r="AE74">
        <f t="shared" ca="1" si="178"/>
        <v>39.009501563278</v>
      </c>
      <c r="AF74">
        <f t="shared" ca="1" si="179"/>
        <v>-1.4123815530001594E-7</v>
      </c>
      <c r="AG74">
        <f t="shared" ca="1" si="180"/>
        <v>-7.8013715520228286E-4</v>
      </c>
      <c r="AH74">
        <f t="shared" ca="1" si="181"/>
        <v>39.129699995052547</v>
      </c>
      <c r="AI74">
        <f ca="1">(AF74*中間層!$C$3+AG74)*中間層!$C$3+AH74</f>
        <v>39.050273897979316</v>
      </c>
      <c r="AJ74">
        <f t="shared" si="244"/>
        <v>19</v>
      </c>
      <c r="AK74" s="3" t="s">
        <v>13</v>
      </c>
      <c r="AN74">
        <v>19</v>
      </c>
      <c r="AO74" s="7">
        <v>0.21</v>
      </c>
      <c r="AP74">
        <v>39.087674627142761</v>
      </c>
      <c r="AQ74">
        <v>39.037633630422974</v>
      </c>
      <c r="AR74">
        <v>38.982284493455481</v>
      </c>
      <c r="AS74">
        <v>38.923173802798622</v>
      </c>
      <c r="AT74">
        <v>38.87254643665355</v>
      </c>
      <c r="AU74">
        <v>38.82937378128188</v>
      </c>
      <c r="AV74">
        <f t="shared" ca="1" si="182"/>
        <v>39.087674627142761</v>
      </c>
      <c r="AW74">
        <f t="shared" ca="1" si="183"/>
        <v>39.037633630422974</v>
      </c>
      <c r="AX74">
        <f t="shared" ca="1" si="184"/>
        <v>38.982284493455481</v>
      </c>
      <c r="AY74">
        <f t="shared" ca="1" si="185"/>
        <v>-1.0616280495414685E-6</v>
      </c>
      <c r="AZ74">
        <f t="shared" ca="1" si="186"/>
        <v>-8.4157572696454922E-4</v>
      </c>
      <c r="BA74">
        <f t="shared" ca="1" si="187"/>
        <v>39.132407483614834</v>
      </c>
      <c r="BB74">
        <f ca="1">(AY74*中間層!$C$3+AZ74)*中間層!$C$3+BA74</f>
        <v>39.037633630422967</v>
      </c>
      <c r="BC74">
        <f t="shared" si="245"/>
        <v>19</v>
      </c>
      <c r="BD74" s="3" t="s">
        <v>13</v>
      </c>
      <c r="BG74" s="3" t="s">
        <v>13</v>
      </c>
      <c r="BH74">
        <v>19</v>
      </c>
      <c r="BI74" s="7">
        <v>0.21</v>
      </c>
      <c r="BJ74">
        <v>39.084742053221191</v>
      </c>
      <c r="BK74">
        <v>39.027462147527672</v>
      </c>
      <c r="BL74">
        <v>38.96180733185102</v>
      </c>
      <c r="BM74">
        <v>38.897851643850501</v>
      </c>
      <c r="BN74">
        <v>38.845990522800733</v>
      </c>
      <c r="BO74">
        <v>38.808959274909078</v>
      </c>
      <c r="BP74">
        <f t="shared" ca="1" si="188"/>
        <v>39.084742053221191</v>
      </c>
      <c r="BQ74">
        <f t="shared" ca="1" si="189"/>
        <v>39.027462147527672</v>
      </c>
      <c r="BR74">
        <f t="shared" ca="1" si="190"/>
        <v>38.96180733185102</v>
      </c>
      <c r="BS74">
        <f t="shared" ca="1" si="191"/>
        <v>-1.6749819966271389E-6</v>
      </c>
      <c r="BT74">
        <f t="shared" ca="1" si="192"/>
        <v>-8.9435081437642385E-4</v>
      </c>
      <c r="BU74">
        <f t="shared" ca="1" si="193"/>
        <v>39.133647048931508</v>
      </c>
      <c r="BV74">
        <f ca="1">(BS74*中間層!$C$3+BT74)*中間層!$C$3+BU74</f>
        <v>39.027462147527594</v>
      </c>
      <c r="BW74">
        <f t="shared" si="246"/>
        <v>19</v>
      </c>
      <c r="BX74" s="3" t="s">
        <v>13</v>
      </c>
      <c r="CA74" s="3" t="s">
        <v>13</v>
      </c>
      <c r="CB74">
        <v>19</v>
      </c>
      <c r="CC74" s="7">
        <v>0.21</v>
      </c>
      <c r="CD74">
        <v>39.082213081307856</v>
      </c>
      <c r="CE74">
        <v>39.013022605476053</v>
      </c>
      <c r="CF74">
        <v>38.936732833994903</v>
      </c>
      <c r="CG74">
        <v>38.870207921995451</v>
      </c>
      <c r="CH74">
        <v>38.826111390493388</v>
      </c>
      <c r="CI74">
        <v>38.810731007266732</v>
      </c>
      <c r="CJ74">
        <f t="shared" ca="1" si="194"/>
        <v>39.082213081307856</v>
      </c>
      <c r="CK74">
        <f t="shared" ca="1" si="195"/>
        <v>39.013022605476053</v>
      </c>
      <c r="CL74">
        <f t="shared" ca="1" si="196"/>
        <v>38.936732833994903</v>
      </c>
      <c r="CM74">
        <f t="shared" ca="1" si="197"/>
        <v>-1.4198591298700193E-6</v>
      </c>
      <c r="CN74">
        <f t="shared" ca="1" si="198"/>
        <v>-1.1708306471556542E-3</v>
      </c>
      <c r="CO74">
        <f t="shared" ca="1" si="199"/>
        <v>39.144304261490284</v>
      </c>
      <c r="CP74">
        <f ca="1">(CM74*中間層!$C$3+CN74)*中間層!$C$3+CO74</f>
        <v>39.013022605476017</v>
      </c>
      <c r="CQ74">
        <f t="shared" si="247"/>
        <v>19</v>
      </c>
      <c r="CR74" s="3" t="s">
        <v>13</v>
      </c>
      <c r="CU74" s="3" t="s">
        <v>13</v>
      </c>
      <c r="CV74">
        <v>19</v>
      </c>
      <c r="CW74" s="7">
        <v>0.21</v>
      </c>
      <c r="CX74">
        <v>39.077490851223914</v>
      </c>
      <c r="CY74">
        <v>38.99225222088652</v>
      </c>
      <c r="CZ74">
        <v>38.906506792659407</v>
      </c>
      <c r="DA74">
        <v>38.845223639382262</v>
      </c>
      <c r="DB74">
        <v>38.82514797483158</v>
      </c>
      <c r="DC74">
        <v>38.863008319590087</v>
      </c>
      <c r="DD74">
        <f t="shared" ca="1" si="200"/>
        <v>39.077490851223914</v>
      </c>
      <c r="DE74">
        <f t="shared" ca="1" si="201"/>
        <v>38.99225222088652</v>
      </c>
      <c r="DF74">
        <f t="shared" ca="1" si="202"/>
        <v>38.906506792659407</v>
      </c>
      <c r="DG74">
        <f t="shared" ca="1" si="203"/>
        <v>-1.0135957794409479E-7</v>
      </c>
      <c r="DH74">
        <f t="shared" ca="1" si="204"/>
        <v>-1.689568670056262E-3</v>
      </c>
      <c r="DI74">
        <f t="shared" ca="1" si="205"/>
        <v>39.162222683671565</v>
      </c>
      <c r="DJ74">
        <f ca="1">(DG74*中間層!$C$3+DH74)*中間層!$C$3+DI74</f>
        <v>38.992252220886499</v>
      </c>
      <c r="DK74">
        <f t="shared" si="248"/>
        <v>19</v>
      </c>
      <c r="DL74" s="3" t="s">
        <v>13</v>
      </c>
      <c r="DO74" s="3" t="s">
        <v>13</v>
      </c>
      <c r="DP74">
        <v>19</v>
      </c>
      <c r="DQ74" s="7">
        <v>0.21</v>
      </c>
      <c r="DR74">
        <v>39.074139455278157</v>
      </c>
      <c r="DS74">
        <v>38.978322089069245</v>
      </c>
      <c r="DT74">
        <v>38.890794566579856</v>
      </c>
      <c r="DU74">
        <v>38.836766854004189</v>
      </c>
      <c r="DV74">
        <v>38.851827595188929</v>
      </c>
      <c r="DW74">
        <v>38.91944989865361</v>
      </c>
      <c r="DX74">
        <f t="shared" ca="1" si="206"/>
        <v>39.074139455278157</v>
      </c>
      <c r="DY74">
        <f t="shared" ca="1" si="207"/>
        <v>38.978322089069245</v>
      </c>
      <c r="DZ74">
        <f t="shared" ca="1" si="208"/>
        <v>38.890794566579856</v>
      </c>
      <c r="EA74">
        <f t="shared" ca="1" si="209"/>
        <v>1.6579687439052576E-6</v>
      </c>
      <c r="EB74">
        <f t="shared" ca="1" si="210"/>
        <v>-2.1650426357639673E-3</v>
      </c>
      <c r="EC74">
        <f t="shared" ca="1" si="211"/>
        <v>39.178246665206608</v>
      </c>
      <c r="ED74">
        <f ca="1">(EA74*中間層!$C$3+EB74)*中間層!$C$3+EC74</f>
        <v>38.978322089069266</v>
      </c>
      <c r="EE74">
        <f t="shared" si="249"/>
        <v>19</v>
      </c>
      <c r="EF74" s="3" t="s">
        <v>13</v>
      </c>
      <c r="EI74" s="3" t="s">
        <v>13</v>
      </c>
      <c r="EJ74">
        <v>19</v>
      </c>
      <c r="EK74" s="7">
        <v>0.21</v>
      </c>
      <c r="EL74">
        <v>39.069853924100357</v>
      </c>
      <c r="EM74">
        <v>38.962539613493007</v>
      </c>
      <c r="EN74">
        <v>38.876363522313184</v>
      </c>
      <c r="EO74">
        <v>38.84716170184619</v>
      </c>
      <c r="EP74">
        <v>38.902298098232869</v>
      </c>
      <c r="EQ74">
        <v>39.001343063869761</v>
      </c>
      <c r="ER74">
        <f t="shared" ca="1" si="212"/>
        <v>39.069853924100357</v>
      </c>
      <c r="ES74">
        <f t="shared" ca="1" si="213"/>
        <v>38.962539613493007</v>
      </c>
      <c r="ET74">
        <f t="shared" ca="1" si="214"/>
        <v>38.876363522313184</v>
      </c>
      <c r="EU74">
        <f t="shared" ca="1" si="215"/>
        <v>4.2276438855051313E-6</v>
      </c>
      <c r="EV74">
        <f t="shared" ca="1" si="216"/>
        <v>-2.7804327949728239E-3</v>
      </c>
      <c r="EW74">
        <f t="shared" ca="1" si="217"/>
        <v>39.198306454135242</v>
      </c>
      <c r="EX74">
        <f ca="1">(EU74*中間層!$C$3+EV74)*中間層!$C$3+EW74</f>
        <v>38.962539613493014</v>
      </c>
      <c r="EY74">
        <f t="shared" si="250"/>
        <v>19</v>
      </c>
      <c r="EZ74" s="3" t="s">
        <v>13</v>
      </c>
      <c r="FC74" s="3" t="s">
        <v>13</v>
      </c>
      <c r="FD74">
        <v>19</v>
      </c>
      <c r="FE74" s="7">
        <v>0.21</v>
      </c>
      <c r="FF74">
        <v>39.064199104923645</v>
      </c>
      <c r="FG74">
        <v>38.945595610961277</v>
      </c>
      <c r="FH74">
        <v>38.866084612299929</v>
      </c>
      <c r="FI74">
        <v>38.888244728627235</v>
      </c>
      <c r="FJ74">
        <v>38.986227582946867</v>
      </c>
      <c r="FK74">
        <v>39.001343063869761</v>
      </c>
      <c r="FL74">
        <f t="shared" ca="1" si="218"/>
        <v>39.064199104923645</v>
      </c>
      <c r="FM74">
        <f t="shared" ca="1" si="219"/>
        <v>38.945595610961277</v>
      </c>
      <c r="FN74">
        <f t="shared" ca="1" si="220"/>
        <v>38.866084612299929</v>
      </c>
      <c r="FO74">
        <f t="shared" ca="1" si="221"/>
        <v>7.8184990602039767E-6</v>
      </c>
      <c r="FP74">
        <f t="shared" ca="1" si="222"/>
        <v>-3.5448447382779597E-3</v>
      </c>
      <c r="FQ74">
        <f t="shared" ca="1" si="223"/>
        <v>39.221895094187019</v>
      </c>
      <c r="FR74">
        <f ca="1">(FO74*中間層!$C$3+FP74)*中間層!$C$3+FQ74</f>
        <v>38.945595610961263</v>
      </c>
      <c r="FS74">
        <f t="shared" si="251"/>
        <v>19</v>
      </c>
      <c r="FT74" s="3" t="s">
        <v>13</v>
      </c>
      <c r="FW74" s="3" t="s">
        <v>13</v>
      </c>
      <c r="FX74">
        <v>19</v>
      </c>
      <c r="FY74" s="7">
        <v>0.21</v>
      </c>
      <c r="FZ74">
        <v>39.056846617880737</v>
      </c>
      <c r="GA74">
        <v>38.928478472910122</v>
      </c>
      <c r="GB74">
        <v>38.882270360050434</v>
      </c>
      <c r="GC74">
        <v>38.888244728627235</v>
      </c>
      <c r="GD74">
        <v>38.986227582946867</v>
      </c>
      <c r="GE74">
        <v>39.001343063869761</v>
      </c>
      <c r="GF74">
        <f t="shared" ca="1" si="224"/>
        <v>39.056846617880737</v>
      </c>
      <c r="GG74">
        <f t="shared" ca="1" si="225"/>
        <v>38.928478472910122</v>
      </c>
      <c r="GH74">
        <f t="shared" ca="1" si="226"/>
        <v>38.882270360050434</v>
      </c>
      <c r="GI74">
        <f t="shared" ca="1" si="227"/>
        <v>1.6432006422184712E-5</v>
      </c>
      <c r="GJ74">
        <f t="shared" ca="1" si="228"/>
        <v>-5.0321638627401199E-3</v>
      </c>
      <c r="GK74">
        <f t="shared" ca="1" si="229"/>
        <v>39.267374794962286</v>
      </c>
      <c r="GL74">
        <f ca="1">(GI74*中間層!$C$3+GJ74)*中間層!$C$3+GK74</f>
        <v>38.928478472910122</v>
      </c>
      <c r="GM74">
        <f t="shared" si="252"/>
        <v>19</v>
      </c>
      <c r="GN74" s="3" t="s">
        <v>13</v>
      </c>
      <c r="GQ74" s="3" t="s">
        <v>13</v>
      </c>
      <c r="GR74">
        <v>19</v>
      </c>
      <c r="GS74" s="7">
        <v>0.21</v>
      </c>
      <c r="GT74">
        <v>39.045887295767564</v>
      </c>
      <c r="GU74">
        <v>38.926853592524807</v>
      </c>
      <c r="GV74">
        <v>38.954351958733739</v>
      </c>
      <c r="GW74">
        <v>38.888244728627235</v>
      </c>
      <c r="GX74">
        <v>38.986227582946867</v>
      </c>
      <c r="GY74">
        <v>39.001343063869761</v>
      </c>
      <c r="GZ74">
        <f t="shared" ca="1" si="230"/>
        <v>39.045887295767564</v>
      </c>
      <c r="HA74">
        <f t="shared" ca="1" si="231"/>
        <v>38.926853592524807</v>
      </c>
      <c r="HB74">
        <f t="shared" ca="1" si="232"/>
        <v>38.954351958733739</v>
      </c>
      <c r="HC74">
        <f t="shared" ca="1" si="233"/>
        <v>2.9306413890337354E-5</v>
      </c>
      <c r="HD74">
        <f t="shared" ca="1" si="234"/>
        <v>-6.7766361484057581E-3</v>
      </c>
      <c r="HE74">
        <f t="shared" ca="1" si="235"/>
        <v>39.311453068462015</v>
      </c>
      <c r="HF74">
        <f ca="1">(HC74*中間層!$C$3+HD74)*中間層!$C$3+HE74</f>
        <v>38.926853592524814</v>
      </c>
      <c r="HG74">
        <f t="shared" si="253"/>
        <v>19</v>
      </c>
      <c r="HH74" s="3" t="s">
        <v>13</v>
      </c>
      <c r="HK74" s="3" t="s">
        <v>13</v>
      </c>
      <c r="HL74">
        <v>19</v>
      </c>
      <c r="HM74" s="7">
        <v>0.21</v>
      </c>
      <c r="HN74">
        <v>39.03585132181334</v>
      </c>
      <c r="HO74">
        <v>38.952399371735261</v>
      </c>
      <c r="HP74">
        <v>38.954351958733739</v>
      </c>
      <c r="HQ74">
        <v>38.888244728627235</v>
      </c>
      <c r="HR74">
        <v>38.986227582946867</v>
      </c>
      <c r="HS74">
        <v>39.001343063869761</v>
      </c>
      <c r="HT74">
        <f t="shared" ca="1" si="236"/>
        <v>39.03585132181334</v>
      </c>
      <c r="HU74">
        <f t="shared" ca="1" si="237"/>
        <v>38.952399371735261</v>
      </c>
      <c r="HV74">
        <f t="shared" ca="1" si="238"/>
        <v>38.954351958733739</v>
      </c>
      <c r="HW74">
        <f t="shared" ca="1" si="239"/>
        <v>1.7080907415311232E-5</v>
      </c>
      <c r="HX74">
        <f t="shared" ca="1" si="240"/>
        <v>-4.2311751138582564E-3</v>
      </c>
      <c r="HY74">
        <f t="shared" ca="1" si="241"/>
        <v>39.204707808967946</v>
      </c>
      <c r="HZ74">
        <f ca="1">(HW74*中間層!$C$3+HX74)*中間層!$C$3+HY74</f>
        <v>38.952399371735233</v>
      </c>
      <c r="IA74">
        <f t="shared" si="254"/>
        <v>19</v>
      </c>
      <c r="IB74" s="3" t="s">
        <v>13</v>
      </c>
      <c r="IE74" s="3" t="s">
        <v>13</v>
      </c>
    </row>
    <row r="75" spans="1:239" x14ac:dyDescent="0.25">
      <c r="T75" s="3" t="s">
        <v>13</v>
      </c>
      <c r="BG75" s="3" t="s">
        <v>13</v>
      </c>
      <c r="CA75" s="3" t="s">
        <v>13</v>
      </c>
      <c r="CU75" s="3" t="s">
        <v>13</v>
      </c>
      <c r="DO75" s="3" t="s">
        <v>13</v>
      </c>
      <c r="EI75" s="3" t="s">
        <v>13</v>
      </c>
      <c r="FC75" s="3" t="s">
        <v>13</v>
      </c>
      <c r="FW75" s="3" t="s">
        <v>13</v>
      </c>
      <c r="GQ75" s="3" t="s">
        <v>13</v>
      </c>
      <c r="HK75" s="3" t="s">
        <v>13</v>
      </c>
      <c r="IE75" s="3" t="s">
        <v>13</v>
      </c>
    </row>
    <row r="76" spans="1:239" x14ac:dyDescent="0.25">
      <c r="S76">
        <v>42.5</v>
      </c>
      <c r="T76" s="3" t="s">
        <v>13</v>
      </c>
      <c r="AM76">
        <v>42.5</v>
      </c>
      <c r="BF76">
        <v>42.5</v>
      </c>
      <c r="BG76" s="3" t="s">
        <v>13</v>
      </c>
      <c r="BZ76">
        <v>42.5</v>
      </c>
      <c r="CA76" s="3" t="s">
        <v>13</v>
      </c>
      <c r="CT76">
        <v>42.5</v>
      </c>
      <c r="CU76" s="3" t="s">
        <v>13</v>
      </c>
      <c r="DN76">
        <v>42.5</v>
      </c>
      <c r="DO76" s="3" t="s">
        <v>13</v>
      </c>
      <c r="EH76">
        <v>42.5</v>
      </c>
      <c r="EI76" s="3" t="s">
        <v>13</v>
      </c>
      <c r="FB76">
        <v>42.5</v>
      </c>
      <c r="FC76" s="3" t="s">
        <v>13</v>
      </c>
      <c r="FV76">
        <v>42.5</v>
      </c>
      <c r="FW76" s="3" t="s">
        <v>13</v>
      </c>
      <c r="GP76">
        <v>42.5</v>
      </c>
      <c r="GQ76" s="3" t="s">
        <v>13</v>
      </c>
      <c r="HJ76">
        <v>42.5</v>
      </c>
      <c r="HK76" s="3" t="s">
        <v>13</v>
      </c>
      <c r="ID76">
        <v>42.5</v>
      </c>
      <c r="IE76" s="3" t="s">
        <v>13</v>
      </c>
    </row>
    <row r="77" spans="1:239" x14ac:dyDescent="0.25">
      <c r="B77" s="7">
        <v>0.02</v>
      </c>
      <c r="O77">
        <f t="shared" ref="O77:O96" ca="1" si="255">-O55</f>
        <v>-48.988189829992386</v>
      </c>
      <c r="P77">
        <v>0</v>
      </c>
      <c r="R77" s="2" t="s">
        <v>69</v>
      </c>
      <c r="S77">
        <f ca="1">VLOOKUP(-42.5,O77:P96,2)</f>
        <v>12</v>
      </c>
      <c r="T77" s="3" t="s">
        <v>13</v>
      </c>
      <c r="V77" s="7">
        <v>0.02</v>
      </c>
      <c r="AI77">
        <f t="shared" ref="AI77:AI96" ca="1" si="256">-AI55</f>
        <v>-48.987628812284591</v>
      </c>
      <c r="AJ77">
        <v>0</v>
      </c>
      <c r="AL77" s="2" t="s">
        <v>28</v>
      </c>
      <c r="AM77">
        <f ca="1">VLOOKUP(-42.5,AI77:AJ96,2)</f>
        <v>12</v>
      </c>
      <c r="AO77" s="7">
        <v>0.02</v>
      </c>
      <c r="BB77">
        <f t="shared" ref="BB77:BB96" ca="1" si="257">-BB55</f>
        <v>-48.987020247168317</v>
      </c>
      <c r="BC77">
        <v>0</v>
      </c>
      <c r="BE77" s="2" t="s">
        <v>28</v>
      </c>
      <c r="BF77">
        <f ca="1">VLOOKUP(-42.5,BB77:BC96,2)</f>
        <v>12</v>
      </c>
      <c r="BG77" s="3" t="s">
        <v>13</v>
      </c>
      <c r="BI77" s="7">
        <v>0.02</v>
      </c>
      <c r="BV77">
        <f t="shared" ref="BV77:BV96" ca="1" si="258">-BV55</f>
        <v>-48.987328475205317</v>
      </c>
      <c r="BW77">
        <v>0</v>
      </c>
      <c r="BY77" s="2" t="s">
        <v>28</v>
      </c>
      <c r="BZ77">
        <f ca="1">VLOOKUP(-42.5,BV77:BW96,2)</f>
        <v>12</v>
      </c>
      <c r="CA77" s="3" t="s">
        <v>13</v>
      </c>
      <c r="CC77" s="7">
        <v>0.02</v>
      </c>
      <c r="CP77">
        <f t="shared" ref="CP77:CP96" ca="1" si="259">-CP55</f>
        <v>-48.988268202278611</v>
      </c>
      <c r="CQ77">
        <v>0</v>
      </c>
      <c r="CS77" s="2" t="s">
        <v>28</v>
      </c>
      <c r="CT77">
        <f ca="1">VLOOKUP(-42.5,CP77:CQ96,2)</f>
        <v>12</v>
      </c>
      <c r="CU77" s="3" t="s">
        <v>13</v>
      </c>
      <c r="CW77" s="7">
        <v>0.02</v>
      </c>
      <c r="DJ77">
        <f t="shared" ref="DJ77:DJ96" ca="1" si="260">-DJ55</f>
        <v>-49.000107425109555</v>
      </c>
      <c r="DK77">
        <v>0</v>
      </c>
      <c r="DM77" s="2" t="s">
        <v>28</v>
      </c>
      <c r="DN77">
        <f ca="1">VLOOKUP(-42.5,DJ77:DK96,2)</f>
        <v>12</v>
      </c>
      <c r="DO77" s="3" t="s">
        <v>13</v>
      </c>
      <c r="DQ77" s="7">
        <v>0.02</v>
      </c>
      <c r="ED77">
        <f t="shared" ref="ED77:ED96" ca="1" si="261">-ED55</f>
        <v>-48.998932541962212</v>
      </c>
      <c r="EE77">
        <v>0</v>
      </c>
      <c r="EG77" s="2" t="s">
        <v>28</v>
      </c>
      <c r="EH77">
        <f ca="1">VLOOKUP(-42.5,ED77:EE96,2)</f>
        <v>12</v>
      </c>
      <c r="EI77" s="3" t="s">
        <v>13</v>
      </c>
      <c r="EK77" s="7">
        <v>0.02</v>
      </c>
      <c r="EX77">
        <f t="shared" ref="EX77:EX96" ca="1" si="262">-EX55</f>
        <v>-49.000063929124337</v>
      </c>
      <c r="EY77">
        <v>0</v>
      </c>
      <c r="FA77" s="2" t="s">
        <v>28</v>
      </c>
      <c r="FB77">
        <f ca="1">VLOOKUP(-42.5,EX77:EY96,2)</f>
        <v>12</v>
      </c>
      <c r="FC77" s="3" t="s">
        <v>13</v>
      </c>
      <c r="FE77" s="7">
        <v>0.02</v>
      </c>
      <c r="FR77">
        <f t="shared" ref="FR77:FR96" ca="1" si="263">-FR55</f>
        <v>-48.986472120994009</v>
      </c>
      <c r="FS77">
        <v>0</v>
      </c>
      <c r="FU77" s="2" t="s">
        <v>28</v>
      </c>
      <c r="FV77">
        <f ca="1">VLOOKUP(-42.5,FR77:FS96,2)</f>
        <v>12</v>
      </c>
      <c r="FW77" s="3" t="s">
        <v>13</v>
      </c>
      <c r="FY77" s="7">
        <v>0.02</v>
      </c>
      <c r="GL77">
        <f t="shared" ref="GL77:GL96" ca="1" si="264">-GL55</f>
        <v>-48.98598972567882</v>
      </c>
      <c r="GM77">
        <v>0</v>
      </c>
      <c r="GO77" s="2" t="s">
        <v>28</v>
      </c>
      <c r="GP77">
        <f ca="1">VLOOKUP(-42.5,GL77:GM96,2)</f>
        <v>12</v>
      </c>
      <c r="GQ77" s="3" t="s">
        <v>13</v>
      </c>
      <c r="GS77" s="7">
        <v>0.02</v>
      </c>
      <c r="HF77">
        <f t="shared" ref="HF77:HF96" ca="1" si="265">-HF55</f>
        <v>-48.999436094861736</v>
      </c>
      <c r="HG77">
        <v>0</v>
      </c>
      <c r="HI77" s="2" t="s">
        <v>28</v>
      </c>
      <c r="HJ77">
        <f ca="1">VLOOKUP(-42.5,HF77:HG96,2)</f>
        <v>12</v>
      </c>
      <c r="HK77" s="3" t="s">
        <v>13</v>
      </c>
      <c r="HM77" s="7">
        <v>0.02</v>
      </c>
      <c r="HZ77">
        <f t="shared" ref="HZ77:HZ96" ca="1" si="266">-HZ55</f>
        <v>-48.987570483388112</v>
      </c>
      <c r="IA77">
        <v>0</v>
      </c>
      <c r="IC77" s="2" t="s">
        <v>28</v>
      </c>
      <c r="ID77">
        <f ca="1">VLOOKUP(-42.5,HZ77:IA96,2)</f>
        <v>12</v>
      </c>
      <c r="IE77" s="3" t="s">
        <v>13</v>
      </c>
    </row>
    <row r="78" spans="1:239" x14ac:dyDescent="0.25">
      <c r="B78" s="7">
        <v>0.03</v>
      </c>
      <c r="O78">
        <f t="shared" ca="1" si="255"/>
        <v>-48.486371526209247</v>
      </c>
      <c r="P78">
        <f t="shared" ref="P78:P96" si="267">P77+1</f>
        <v>1</v>
      </c>
      <c r="R78" s="2" t="s">
        <v>29</v>
      </c>
      <c r="S78">
        <f ca="1">OFFSET(O55,S77-1,0)</f>
        <v>43.339914129028891</v>
      </c>
      <c r="T78" s="3" t="s">
        <v>13</v>
      </c>
      <c r="V78" s="7">
        <v>0.03</v>
      </c>
      <c r="AI78">
        <f t="shared" ca="1" si="256"/>
        <v>-48.485457783662497</v>
      </c>
      <c r="AJ78">
        <f t="shared" ref="AJ78:AJ96" si="268">AJ77+1</f>
        <v>1</v>
      </c>
      <c r="AL78" s="2" t="s">
        <v>29</v>
      </c>
      <c r="AM78">
        <f ca="1">OFFSET(AI55,AM77-1,0)</f>
        <v>43.332991936053652</v>
      </c>
      <c r="AO78" s="7">
        <v>0.03</v>
      </c>
      <c r="BB78">
        <f t="shared" ca="1" si="257"/>
        <v>-48.485933546380409</v>
      </c>
      <c r="BC78">
        <f t="shared" ref="BC78:BC96" si="269">BC77+1</f>
        <v>1</v>
      </c>
      <c r="BE78" s="2" t="s">
        <v>29</v>
      </c>
      <c r="BF78">
        <f ca="1">OFFSET(BB55,BF77-1,0)</f>
        <v>43.325133419878483</v>
      </c>
      <c r="BG78" s="3" t="s">
        <v>13</v>
      </c>
      <c r="BI78" s="7">
        <v>0.03</v>
      </c>
      <c r="BV78">
        <f t="shared" ca="1" si="258"/>
        <v>-48.497450479940674</v>
      </c>
      <c r="BW78">
        <f t="shared" ref="BW78:BW96" si="270">BW77+1</f>
        <v>1</v>
      </c>
      <c r="BY78" s="2" t="s">
        <v>29</v>
      </c>
      <c r="BZ78">
        <f ca="1">OFFSET(BV55,BZ77-1,0)</f>
        <v>43.319196894296347</v>
      </c>
      <c r="CA78" s="3" t="s">
        <v>13</v>
      </c>
      <c r="CC78" s="7">
        <v>0.03</v>
      </c>
      <c r="CP78">
        <f t="shared" ca="1" si="259"/>
        <v>-48.496134256935832</v>
      </c>
      <c r="CQ78">
        <f t="shared" ref="CQ78:CQ96" si="271">CQ77+1</f>
        <v>1</v>
      </c>
      <c r="CS78" s="2" t="s">
        <v>29</v>
      </c>
      <c r="CT78">
        <f ca="1">OFFSET(CP55,CT77-1,0)</f>
        <v>43.320313989985401</v>
      </c>
      <c r="CU78" s="3" t="s">
        <v>13</v>
      </c>
      <c r="CW78" s="7">
        <v>0.03</v>
      </c>
      <c r="DJ78">
        <f t="shared" ca="1" si="260"/>
        <v>-48.481082806534751</v>
      </c>
      <c r="DK78">
        <f t="shared" ref="DK78:DK96" si="272">DK77+1</f>
        <v>1</v>
      </c>
      <c r="DM78" s="2" t="s">
        <v>29</v>
      </c>
      <c r="DN78">
        <f ca="1">OFFSET(DJ55,DN77-1,0)</f>
        <v>43.305693592317866</v>
      </c>
      <c r="DO78" s="3" t="s">
        <v>13</v>
      </c>
      <c r="DQ78" s="7">
        <v>0.03</v>
      </c>
      <c r="ED78">
        <f t="shared" ca="1" si="261"/>
        <v>-48.479431388774117</v>
      </c>
      <c r="EE78">
        <f t="shared" ref="EE78:EE96" si="273">EE77+1</f>
        <v>1</v>
      </c>
      <c r="EG78" s="2" t="s">
        <v>29</v>
      </c>
      <c r="EH78">
        <f ca="1">OFFSET(ED55,EH77-1,0)</f>
        <v>43.295931627651342</v>
      </c>
      <c r="EI78" s="3" t="s">
        <v>13</v>
      </c>
      <c r="EK78" s="7">
        <v>0.03</v>
      </c>
      <c r="EX78">
        <f t="shared" ca="1" si="262"/>
        <v>-48.478407118438383</v>
      </c>
      <c r="EY78">
        <f t="shared" ref="EY78:EY96" si="274">EY77+1</f>
        <v>1</v>
      </c>
      <c r="FA78" s="2" t="s">
        <v>29</v>
      </c>
      <c r="FB78">
        <f ca="1">OFFSET(EX55,FB77-1,0)</f>
        <v>43.288736340518142</v>
      </c>
      <c r="FC78" s="3" t="s">
        <v>13</v>
      </c>
      <c r="FE78" s="7">
        <v>0.03</v>
      </c>
      <c r="FR78">
        <f t="shared" ca="1" si="263"/>
        <v>-48.478902701025739</v>
      </c>
      <c r="FS78">
        <f t="shared" ref="FS78:FS96" si="275">FS77+1</f>
        <v>1</v>
      </c>
      <c r="FU78" s="2" t="s">
        <v>29</v>
      </c>
      <c r="FV78">
        <f ca="1">OFFSET(FR55,FV77-1,0)</f>
        <v>43.278627904246171</v>
      </c>
      <c r="FW78" s="3" t="s">
        <v>13</v>
      </c>
      <c r="FY78" s="7">
        <v>0.03</v>
      </c>
      <c r="GL78">
        <f t="shared" ca="1" si="264"/>
        <v>-48.477655233232156</v>
      </c>
      <c r="GM78">
        <f t="shared" ref="GM78:GM96" si="276">GM77+1</f>
        <v>1</v>
      </c>
      <c r="GO78" s="2" t="s">
        <v>29</v>
      </c>
      <c r="GP78">
        <f ca="1">OFFSET(GL55,GP77-1,0)</f>
        <v>43.2653514326297</v>
      </c>
      <c r="GQ78" s="3" t="s">
        <v>13</v>
      </c>
      <c r="GS78" s="7">
        <v>0.03</v>
      </c>
      <c r="HF78">
        <f t="shared" ca="1" si="265"/>
        <v>-48.48826195552342</v>
      </c>
      <c r="HG78">
        <f t="shared" ref="HG78:HG96" si="277">HG77+1</f>
        <v>1</v>
      </c>
      <c r="HI78" s="2" t="s">
        <v>29</v>
      </c>
      <c r="HJ78">
        <f ca="1">OFFSET(HF55,HJ77-1,0)</f>
        <v>43.25352725467971</v>
      </c>
      <c r="HK78" s="3" t="s">
        <v>13</v>
      </c>
      <c r="HM78" s="7">
        <v>0.03</v>
      </c>
      <c r="HZ78">
        <f t="shared" ca="1" si="266"/>
        <v>-48.485519932545401</v>
      </c>
      <c r="IA78">
        <f t="shared" ref="IA78:IA96" si="278">IA77+1</f>
        <v>1</v>
      </c>
      <c r="IC78" s="2" t="s">
        <v>29</v>
      </c>
      <c r="ID78">
        <f ca="1">OFFSET(HZ55,ID77-1,0)</f>
        <v>43.266540277201393</v>
      </c>
      <c r="IE78" s="3" t="s">
        <v>13</v>
      </c>
    </row>
    <row r="79" spans="1:239" x14ac:dyDescent="0.25">
      <c r="B79" s="7">
        <v>0.04</v>
      </c>
      <c r="O79">
        <f t="shared" ca="1" si="255"/>
        <v>-47.994959750999747</v>
      </c>
      <c r="P79">
        <f t="shared" si="267"/>
        <v>2</v>
      </c>
      <c r="R79" s="2" t="s">
        <v>30</v>
      </c>
      <c r="S79">
        <f ca="1">OFFSET(O55,S77,0)</f>
        <v>42.815126898830393</v>
      </c>
      <c r="T79" s="3" t="s">
        <v>13</v>
      </c>
      <c r="V79" s="7">
        <v>0.04</v>
      </c>
      <c r="AI79">
        <f t="shared" ca="1" si="256"/>
        <v>-47.99106922744987</v>
      </c>
      <c r="AJ79">
        <f t="shared" si="268"/>
        <v>2</v>
      </c>
      <c r="AL79" s="2" t="s">
        <v>30</v>
      </c>
      <c r="AM79">
        <f ca="1">OFFSET(AI55,AM77,0)</f>
        <v>42.807108368545208</v>
      </c>
      <c r="AO79" s="7">
        <v>0.04</v>
      </c>
      <c r="BB79">
        <f t="shared" ca="1" si="257"/>
        <v>-47.978943580757978</v>
      </c>
      <c r="BC79">
        <f t="shared" si="269"/>
        <v>2</v>
      </c>
      <c r="BE79" s="2" t="s">
        <v>30</v>
      </c>
      <c r="BF79">
        <f ca="1">OFFSET(BB55,BF77,0)</f>
        <v>42.798315907643385</v>
      </c>
      <c r="BG79" s="3" t="s">
        <v>13</v>
      </c>
      <c r="BI79" s="7">
        <v>0.04</v>
      </c>
      <c r="BV79">
        <f t="shared" ca="1" si="258"/>
        <v>-47.983572279692126</v>
      </c>
      <c r="BW79">
        <f t="shared" si="270"/>
        <v>2</v>
      </c>
      <c r="BY79" s="2" t="s">
        <v>30</v>
      </c>
      <c r="BZ79">
        <f ca="1">OFFSET(BV55,BZ77,0)</f>
        <v>42.791582140245069</v>
      </c>
      <c r="CA79" s="3" t="s">
        <v>13</v>
      </c>
      <c r="CC79" s="7">
        <v>0.04</v>
      </c>
      <c r="CP79">
        <f t="shared" ca="1" si="259"/>
        <v>-47.98255823388002</v>
      </c>
      <c r="CQ79">
        <f t="shared" si="271"/>
        <v>2</v>
      </c>
      <c r="CS79" s="2" t="s">
        <v>30</v>
      </c>
      <c r="CT79">
        <f ca="1">OFFSET(CP55,CT77,0)</f>
        <v>42.791350940678598</v>
      </c>
      <c r="CU79" s="3" t="s">
        <v>13</v>
      </c>
      <c r="CW79" s="7">
        <v>0.04</v>
      </c>
      <c r="DJ79">
        <f t="shared" ca="1" si="260"/>
        <v>-47.969177335114246</v>
      </c>
      <c r="DK79">
        <f t="shared" si="272"/>
        <v>2</v>
      </c>
      <c r="DM79" s="2" t="s">
        <v>30</v>
      </c>
      <c r="DN79">
        <f ca="1">OFFSET(DJ55,DN77,0)</f>
        <v>42.776232614724286</v>
      </c>
      <c r="DO79" s="3" t="s">
        <v>13</v>
      </c>
      <c r="DQ79" s="7">
        <v>0.04</v>
      </c>
      <c r="ED79">
        <f t="shared" ca="1" si="261"/>
        <v>-47.967235723419734</v>
      </c>
      <c r="EE79">
        <f t="shared" si="273"/>
        <v>2</v>
      </c>
      <c r="EG79" s="2" t="s">
        <v>30</v>
      </c>
      <c r="EH79">
        <f ca="1">OFFSET(ED55,EH77,0)</f>
        <v>42.766098700757652</v>
      </c>
      <c r="EI79" s="3" t="s">
        <v>13</v>
      </c>
      <c r="EK79" s="7">
        <v>0.04</v>
      </c>
      <c r="EX79">
        <f t="shared" ca="1" si="262"/>
        <v>-47.964987209390578</v>
      </c>
      <c r="EY79">
        <f t="shared" si="274"/>
        <v>2</v>
      </c>
      <c r="FA79" s="2" t="s">
        <v>30</v>
      </c>
      <c r="FB79">
        <f ca="1">OFFSET(EX55,FB77,0)</f>
        <v>42.754240004791086</v>
      </c>
      <c r="FC79" s="3" t="s">
        <v>13</v>
      </c>
      <c r="FE79" s="7">
        <v>0.04</v>
      </c>
      <c r="FR79">
        <f t="shared" ca="1" si="263"/>
        <v>-47.968812931091669</v>
      </c>
      <c r="FS79">
        <f t="shared" si="275"/>
        <v>2</v>
      </c>
      <c r="FU79" s="2" t="s">
        <v>30</v>
      </c>
      <c r="FV79">
        <f ca="1">OFFSET(FR55,FV77,0)</f>
        <v>42.743009778302039</v>
      </c>
      <c r="FW79" s="3" t="s">
        <v>13</v>
      </c>
      <c r="FY79" s="7">
        <v>0.04</v>
      </c>
      <c r="GL79">
        <f t="shared" ca="1" si="264"/>
        <v>-47.96733197460717</v>
      </c>
      <c r="GM79">
        <f t="shared" si="276"/>
        <v>2</v>
      </c>
      <c r="GO79" s="2" t="s">
        <v>30</v>
      </c>
      <c r="GP79">
        <f ca="1">OFFSET(GL55,GP77,0)</f>
        <v>42.73022843844997</v>
      </c>
      <c r="GQ79" s="3" t="s">
        <v>13</v>
      </c>
      <c r="GS79" s="7">
        <v>0.04</v>
      </c>
      <c r="HF79">
        <f t="shared" ca="1" si="265"/>
        <v>-47.973976407939261</v>
      </c>
      <c r="HG79">
        <f t="shared" si="277"/>
        <v>2</v>
      </c>
      <c r="HI79" s="2" t="s">
        <v>30</v>
      </c>
      <c r="HJ79">
        <f ca="1">OFFSET(HF55,HJ77,0)</f>
        <v>42.717949330767368</v>
      </c>
      <c r="HK79" s="3" t="s">
        <v>13</v>
      </c>
      <c r="HM79" s="7">
        <v>0.04</v>
      </c>
      <c r="HZ79">
        <f t="shared" ca="1" si="266"/>
        <v>-47.97520055989596</v>
      </c>
      <c r="IA79">
        <f t="shared" si="278"/>
        <v>2</v>
      </c>
      <c r="IC79" s="2" t="s">
        <v>30</v>
      </c>
      <c r="ID79">
        <f ca="1">OFFSET(HZ55,ID77,0)</f>
        <v>42.733159591708016</v>
      </c>
      <c r="IE79" s="3" t="s">
        <v>13</v>
      </c>
    </row>
    <row r="80" spans="1:239" x14ac:dyDescent="0.25">
      <c r="B80" s="7">
        <v>0.05</v>
      </c>
      <c r="O80">
        <f t="shared" ca="1" si="255"/>
        <v>-47.483534513705543</v>
      </c>
      <c r="P80">
        <f t="shared" si="267"/>
        <v>3</v>
      </c>
      <c r="R80" s="2" t="s">
        <v>31</v>
      </c>
      <c r="S80">
        <f ca="1">OFFSET(O55,S77+1,0)</f>
        <v>42.288620164290634</v>
      </c>
      <c r="T80" s="3" t="s">
        <v>13</v>
      </c>
      <c r="V80" s="7">
        <v>0.05</v>
      </c>
      <c r="AI80">
        <f t="shared" ca="1" si="256"/>
        <v>-47.484367878600949</v>
      </c>
      <c r="AJ80">
        <f t="shared" si="268"/>
        <v>3</v>
      </c>
      <c r="AL80" s="2" t="s">
        <v>31</v>
      </c>
      <c r="AM80">
        <f ca="1">OFFSET(AI55,AM77+1,0)</f>
        <v>42.279441557086685</v>
      </c>
      <c r="AO80" s="7">
        <v>0.05</v>
      </c>
      <c r="BB80">
        <f t="shared" ca="1" si="257"/>
        <v>-47.469198320095629</v>
      </c>
      <c r="BC80">
        <f t="shared" si="269"/>
        <v>3</v>
      </c>
      <c r="BE80" s="2" t="s">
        <v>31</v>
      </c>
      <c r="BF80">
        <f ca="1">OFFSET(BB55,BF77+1,0)</f>
        <v>42.269676383232564</v>
      </c>
      <c r="BG80" s="3" t="s">
        <v>13</v>
      </c>
      <c r="BI80" s="7">
        <v>0.05</v>
      </c>
      <c r="BV80">
        <f t="shared" ca="1" si="258"/>
        <v>-47.464219837756048</v>
      </c>
      <c r="BW80">
        <f t="shared" si="270"/>
        <v>3</v>
      </c>
      <c r="BY80" s="2" t="s">
        <v>31</v>
      </c>
      <c r="BZ80">
        <f ca="1">OFFSET(BV55,BZ77+1,0)</f>
        <v>42.262059940301143</v>
      </c>
      <c r="CA80" s="3" t="s">
        <v>13</v>
      </c>
      <c r="CC80" s="7">
        <v>0.05</v>
      </c>
      <c r="CP80">
        <f t="shared" ca="1" si="259"/>
        <v>-47.461944344406596</v>
      </c>
      <c r="CQ80">
        <f t="shared" si="271"/>
        <v>3</v>
      </c>
      <c r="CS80" s="2" t="s">
        <v>31</v>
      </c>
      <c r="CT80">
        <f ca="1">OFFSET(CP55,CT77+1,0)</f>
        <v>42.258924453258693</v>
      </c>
      <c r="CU80" s="3" t="s">
        <v>13</v>
      </c>
      <c r="CW80" s="7">
        <v>0.05</v>
      </c>
      <c r="DJ80">
        <f t="shared" ca="1" si="260"/>
        <v>-47.460446254861246</v>
      </c>
      <c r="DK80">
        <f t="shared" si="272"/>
        <v>3</v>
      </c>
      <c r="DM80" s="2" t="s">
        <v>31</v>
      </c>
      <c r="DN80">
        <f ca="1">OFFSET(DJ55,DN77+1,0)</f>
        <v>42.242912871587926</v>
      </c>
      <c r="DO80" s="3" t="s">
        <v>13</v>
      </c>
      <c r="DQ80" s="7">
        <v>0.05</v>
      </c>
      <c r="ED80">
        <f t="shared" ca="1" si="261"/>
        <v>-47.458816992360433</v>
      </c>
      <c r="EE80">
        <f t="shared" si="273"/>
        <v>3</v>
      </c>
      <c r="EG80" s="2" t="s">
        <v>31</v>
      </c>
      <c r="EH80">
        <f ca="1">OFFSET(ED55,EH77+1,0)</f>
        <v>42.232254119847482</v>
      </c>
      <c r="EI80" s="3" t="s">
        <v>13</v>
      </c>
      <c r="EK80" s="7">
        <v>0.05</v>
      </c>
      <c r="EX80">
        <f t="shared" ca="1" si="262"/>
        <v>-47.456440315215637</v>
      </c>
      <c r="EY80">
        <f t="shared" si="274"/>
        <v>3</v>
      </c>
      <c r="FA80" s="2" t="s">
        <v>31</v>
      </c>
      <c r="FB80">
        <f ca="1">OFFSET(EX55,FB77+1,0)</f>
        <v>42.218806395951809</v>
      </c>
      <c r="FC80" s="3" t="s">
        <v>13</v>
      </c>
      <c r="FE80" s="7">
        <v>0.05</v>
      </c>
      <c r="FR80">
        <f t="shared" ca="1" si="263"/>
        <v>-47.456264435720087</v>
      </c>
      <c r="FS80">
        <f t="shared" si="275"/>
        <v>3</v>
      </c>
      <c r="FU80" s="2" t="s">
        <v>31</v>
      </c>
      <c r="FV80">
        <f ca="1">OFFSET(FR55,FV77+1,0)</f>
        <v>42.206736436170239</v>
      </c>
      <c r="FW80" s="3" t="s">
        <v>13</v>
      </c>
      <c r="FY80" s="7">
        <v>0.05</v>
      </c>
      <c r="GL80">
        <f t="shared" ca="1" si="264"/>
        <v>-47.455229116626747</v>
      </c>
      <c r="GM80">
        <f t="shared" si="276"/>
        <v>3</v>
      </c>
      <c r="GO80" s="2" t="s">
        <v>31</v>
      </c>
      <c r="GP80">
        <f ca="1">OFFSET(GL55,GP77+1,0)</f>
        <v>42.193094088052916</v>
      </c>
      <c r="GQ80" s="3" t="s">
        <v>13</v>
      </c>
      <c r="GS80" s="7">
        <v>0.05</v>
      </c>
      <c r="HF80">
        <f t="shared" ca="1" si="265"/>
        <v>-47.456760328729551</v>
      </c>
      <c r="HG80">
        <f t="shared" si="277"/>
        <v>3</v>
      </c>
      <c r="HI80" s="2" t="s">
        <v>31</v>
      </c>
      <c r="HJ80">
        <f ca="1">OFFSET(HF55,HJ77+1,0)</f>
        <v>42.182385709480116</v>
      </c>
      <c r="HK80" s="3" t="s">
        <v>13</v>
      </c>
      <c r="HM80" s="7">
        <v>0.05</v>
      </c>
      <c r="HZ80">
        <f t="shared" ca="1" si="266"/>
        <v>-47.457547826274308</v>
      </c>
      <c r="IA80">
        <f t="shared" si="278"/>
        <v>3</v>
      </c>
      <c r="IC80" s="2" t="s">
        <v>31</v>
      </c>
      <c r="ID80">
        <f ca="1">OFFSET(HZ55,ID77+1,0)</f>
        <v>42.198199526944961</v>
      </c>
      <c r="IE80" s="3" t="s">
        <v>13</v>
      </c>
    </row>
    <row r="81" spans="2:239" x14ac:dyDescent="0.25">
      <c r="B81" s="7">
        <v>0.06</v>
      </c>
      <c r="O81">
        <f t="shared" ca="1" si="255"/>
        <v>-46.961468353581616</v>
      </c>
      <c r="P81">
        <f t="shared" si="267"/>
        <v>4</v>
      </c>
      <c r="R81" s="2" t="s">
        <v>32</v>
      </c>
      <c r="S81">
        <f ca="1">OFFSET(B55,S77-1,0)</f>
        <v>0.13</v>
      </c>
      <c r="T81" s="3" t="s">
        <v>13</v>
      </c>
      <c r="V81" s="7">
        <v>0.06</v>
      </c>
      <c r="AI81">
        <f t="shared" ca="1" si="256"/>
        <v>-46.961787413634674</v>
      </c>
      <c r="AJ81">
        <f t="shared" si="268"/>
        <v>4</v>
      </c>
      <c r="AL81" s="2" t="s">
        <v>32</v>
      </c>
      <c r="AM81">
        <f ca="1">OFFSET(V55,AM77-1,0)</f>
        <v>0.13</v>
      </c>
      <c r="AO81" s="7">
        <v>0.06</v>
      </c>
      <c r="BB81">
        <f t="shared" ca="1" si="257"/>
        <v>-46.95768931479526</v>
      </c>
      <c r="BC81">
        <f t="shared" si="269"/>
        <v>4</v>
      </c>
      <c r="BE81" s="2" t="s">
        <v>32</v>
      </c>
      <c r="BF81">
        <f ca="1">OFFSET(AO55,BF77-1,0)</f>
        <v>0.13</v>
      </c>
      <c r="BG81" s="3" t="s">
        <v>13</v>
      </c>
      <c r="BI81" s="7">
        <v>0.06</v>
      </c>
      <c r="BV81">
        <f t="shared" ca="1" si="258"/>
        <v>-46.953601457105471</v>
      </c>
      <c r="BW81">
        <f t="shared" si="270"/>
        <v>4</v>
      </c>
      <c r="BY81" s="2" t="s">
        <v>32</v>
      </c>
      <c r="BZ81">
        <f ca="1">OFFSET(BI55,BZ77-1,0)</f>
        <v>0.13</v>
      </c>
      <c r="CA81" s="3" t="s">
        <v>13</v>
      </c>
      <c r="CC81" s="7">
        <v>0.06</v>
      </c>
      <c r="CP81">
        <f t="shared" ca="1" si="259"/>
        <v>-46.950267498482319</v>
      </c>
      <c r="CQ81">
        <f t="shared" si="271"/>
        <v>4</v>
      </c>
      <c r="CS81" s="2" t="s">
        <v>32</v>
      </c>
      <c r="CT81">
        <f ca="1">OFFSET(CC55,CT77-1,0)</f>
        <v>0.13</v>
      </c>
      <c r="CU81" s="3" t="s">
        <v>13</v>
      </c>
      <c r="CW81" s="7">
        <v>0.06</v>
      </c>
      <c r="DJ81">
        <f t="shared" ca="1" si="260"/>
        <v>-46.947937737859512</v>
      </c>
      <c r="DK81">
        <f t="shared" si="272"/>
        <v>4</v>
      </c>
      <c r="DM81" s="2" t="s">
        <v>32</v>
      </c>
      <c r="DN81">
        <f ca="1">OFFSET(CW55,DN77-1,0)</f>
        <v>0.13</v>
      </c>
      <c r="DO81" s="3" t="s">
        <v>13</v>
      </c>
      <c r="DQ81" s="7">
        <v>0.06</v>
      </c>
      <c r="ED81">
        <f t="shared" ca="1" si="261"/>
        <v>-46.945714681766908</v>
      </c>
      <c r="EE81">
        <f t="shared" si="273"/>
        <v>4</v>
      </c>
      <c r="EG81" s="2" t="s">
        <v>32</v>
      </c>
      <c r="EH81">
        <f ca="1">OFFSET(DQ55,EH77-1,0)</f>
        <v>0.13</v>
      </c>
      <c r="EI81" s="3" t="s">
        <v>13</v>
      </c>
      <c r="EK81" s="7">
        <v>0.06</v>
      </c>
      <c r="EX81">
        <f t="shared" ca="1" si="262"/>
        <v>-46.942740615664583</v>
      </c>
      <c r="EY81">
        <f t="shared" si="274"/>
        <v>4</v>
      </c>
      <c r="FA81" s="2" t="s">
        <v>32</v>
      </c>
      <c r="FB81">
        <f ca="1">OFFSET(EK55,FB77-1,0)</f>
        <v>0.13</v>
      </c>
      <c r="FC81" s="3" t="s">
        <v>13</v>
      </c>
      <c r="FE81" s="7">
        <v>0.06</v>
      </c>
      <c r="FR81">
        <f t="shared" ca="1" si="263"/>
        <v>-46.941529722399359</v>
      </c>
      <c r="FS81">
        <f t="shared" si="275"/>
        <v>4</v>
      </c>
      <c r="FU81" s="2" t="s">
        <v>32</v>
      </c>
      <c r="FV81">
        <f ca="1">OFFSET(FE55,FV77-1,0)</f>
        <v>0.13</v>
      </c>
      <c r="FW81" s="3" t="s">
        <v>13</v>
      </c>
      <c r="FY81" s="7">
        <v>0.06</v>
      </c>
      <c r="GL81">
        <f t="shared" ca="1" si="264"/>
        <v>-46.94252475410326</v>
      </c>
      <c r="GM81">
        <f t="shared" si="276"/>
        <v>4</v>
      </c>
      <c r="GO81" s="2" t="s">
        <v>32</v>
      </c>
      <c r="GP81">
        <f ca="1">OFFSET(FY55,GP77-1,0)</f>
        <v>0.13</v>
      </c>
      <c r="GQ81" s="3" t="s">
        <v>13</v>
      </c>
      <c r="GS81" s="7">
        <v>0.06</v>
      </c>
      <c r="HF81">
        <f t="shared" ca="1" si="265"/>
        <v>-46.938640539906764</v>
      </c>
      <c r="HG81">
        <f t="shared" si="277"/>
        <v>4</v>
      </c>
      <c r="HI81" s="2" t="s">
        <v>32</v>
      </c>
      <c r="HJ81">
        <f ca="1">OFFSET(GS55,HJ77-1,0)</f>
        <v>0.13</v>
      </c>
      <c r="HK81" s="3" t="s">
        <v>13</v>
      </c>
      <c r="HM81" s="7">
        <v>0.06</v>
      </c>
      <c r="HZ81">
        <f t="shared" ca="1" si="266"/>
        <v>-46.940594148146211</v>
      </c>
      <c r="IA81">
        <f t="shared" si="278"/>
        <v>4</v>
      </c>
      <c r="IC81" s="2" t="s">
        <v>32</v>
      </c>
      <c r="ID81">
        <f ca="1">OFFSET(HM55,ID77-1,0)</f>
        <v>0.13</v>
      </c>
      <c r="IE81" s="3" t="s">
        <v>13</v>
      </c>
    </row>
    <row r="82" spans="2:239" x14ac:dyDescent="0.25">
      <c r="B82" s="7">
        <v>7.0000000000000007E-2</v>
      </c>
      <c r="O82">
        <f t="shared" ca="1" si="255"/>
        <v>-46.448174328107527</v>
      </c>
      <c r="P82">
        <f t="shared" si="267"/>
        <v>5</v>
      </c>
      <c r="R82" s="2" t="s">
        <v>33</v>
      </c>
      <c r="S82">
        <f ca="1">OFFSET(B55,S77,0)</f>
        <v>0.14000000000000001</v>
      </c>
      <c r="T82" s="3" t="s">
        <v>13</v>
      </c>
      <c r="V82" s="7">
        <v>7.0000000000000007E-2</v>
      </c>
      <c r="AI82">
        <f t="shared" ca="1" si="256"/>
        <v>-46.445889563082112</v>
      </c>
      <c r="AJ82">
        <f t="shared" si="268"/>
        <v>5</v>
      </c>
      <c r="AL82" s="2" t="s">
        <v>33</v>
      </c>
      <c r="AM82">
        <f ca="1">OFFSET(V55,AM77,0)</f>
        <v>0.14000000000000001</v>
      </c>
      <c r="AO82" s="7">
        <v>7.0000000000000007E-2</v>
      </c>
      <c r="BB82">
        <f t="shared" ca="1" si="257"/>
        <v>-46.444703114397306</v>
      </c>
      <c r="BC82">
        <f t="shared" si="269"/>
        <v>5</v>
      </c>
      <c r="BE82" s="2" t="s">
        <v>33</v>
      </c>
      <c r="BF82">
        <f ca="1">OFFSET(AO55,BF77,0)</f>
        <v>0.14000000000000001</v>
      </c>
      <c r="BG82" s="3" t="s">
        <v>13</v>
      </c>
      <c r="BI82" s="7">
        <v>7.0000000000000007E-2</v>
      </c>
      <c r="BV82">
        <f t="shared" ca="1" si="258"/>
        <v>-46.442208119216119</v>
      </c>
      <c r="BW82">
        <f t="shared" si="270"/>
        <v>5</v>
      </c>
      <c r="BY82" s="2" t="s">
        <v>33</v>
      </c>
      <c r="BZ82">
        <f ca="1">OFFSET(BI55,BZ77,0)</f>
        <v>0.14000000000000001</v>
      </c>
      <c r="CA82" s="3" t="s">
        <v>13</v>
      </c>
      <c r="CC82" s="7">
        <v>7.0000000000000007E-2</v>
      </c>
      <c r="CP82">
        <f t="shared" ca="1" si="259"/>
        <v>-46.438797272081338</v>
      </c>
      <c r="CQ82">
        <f t="shared" si="271"/>
        <v>5</v>
      </c>
      <c r="CS82" s="2" t="s">
        <v>33</v>
      </c>
      <c r="CT82">
        <f ca="1">OFFSET(CC55,CT77,0)</f>
        <v>0.14000000000000001</v>
      </c>
      <c r="CU82" s="3" t="s">
        <v>13</v>
      </c>
      <c r="CW82" s="7">
        <v>7.0000000000000007E-2</v>
      </c>
      <c r="DJ82">
        <f t="shared" ca="1" si="260"/>
        <v>-46.433715857130764</v>
      </c>
      <c r="DK82">
        <f t="shared" si="272"/>
        <v>5</v>
      </c>
      <c r="DM82" s="2" t="s">
        <v>33</v>
      </c>
      <c r="DN82">
        <f ca="1">OFFSET(CW55,DN77,0)</f>
        <v>0.14000000000000001</v>
      </c>
      <c r="DO82" s="3" t="s">
        <v>13</v>
      </c>
      <c r="DQ82" s="7">
        <v>7.0000000000000007E-2</v>
      </c>
      <c r="ED82">
        <f t="shared" ca="1" si="261"/>
        <v>-46.430570891403683</v>
      </c>
      <c r="EE82">
        <f t="shared" si="273"/>
        <v>5</v>
      </c>
      <c r="EG82" s="2" t="s">
        <v>33</v>
      </c>
      <c r="EH82">
        <f ca="1">OFFSET(DQ55,EH77,0)</f>
        <v>0.14000000000000001</v>
      </c>
      <c r="EI82" s="3" t="s">
        <v>13</v>
      </c>
      <c r="EK82" s="7">
        <v>7.0000000000000007E-2</v>
      </c>
      <c r="EX82">
        <f t="shared" ca="1" si="262"/>
        <v>-46.427120005927073</v>
      </c>
      <c r="EY82">
        <f t="shared" si="274"/>
        <v>5</v>
      </c>
      <c r="FA82" s="2" t="s">
        <v>33</v>
      </c>
      <c r="FB82">
        <f ca="1">OFFSET(EK55,FB77,0)</f>
        <v>0.14000000000000001</v>
      </c>
      <c r="FC82" s="3" t="s">
        <v>13</v>
      </c>
      <c r="FE82" s="7">
        <v>7.0000000000000007E-2</v>
      </c>
      <c r="FR82">
        <f t="shared" ca="1" si="263"/>
        <v>-46.424524829263525</v>
      </c>
      <c r="FS82">
        <f t="shared" si="275"/>
        <v>5</v>
      </c>
      <c r="FU82" s="2" t="s">
        <v>33</v>
      </c>
      <c r="FV82">
        <f ca="1">OFFSET(FE55,FV77,0)</f>
        <v>0.14000000000000001</v>
      </c>
      <c r="FW82" s="3" t="s">
        <v>13</v>
      </c>
      <c r="FY82" s="7">
        <v>7.0000000000000007E-2</v>
      </c>
      <c r="GL82">
        <f t="shared" ca="1" si="264"/>
        <v>-46.428859155930382</v>
      </c>
      <c r="GM82">
        <f t="shared" si="276"/>
        <v>5</v>
      </c>
      <c r="GO82" s="2" t="s">
        <v>33</v>
      </c>
      <c r="GP82">
        <f ca="1">OFFSET(FY55,GP77,0)</f>
        <v>0.14000000000000001</v>
      </c>
      <c r="GQ82" s="3" t="s">
        <v>13</v>
      </c>
      <c r="GS82" s="7">
        <v>7.0000000000000007E-2</v>
      </c>
      <c r="HF82">
        <f t="shared" ca="1" si="265"/>
        <v>-46.419023167616061</v>
      </c>
      <c r="HG82">
        <f t="shared" si="277"/>
        <v>5</v>
      </c>
      <c r="HI82" s="2" t="s">
        <v>33</v>
      </c>
      <c r="HJ82">
        <f ca="1">OFFSET(GS55,HJ77,0)</f>
        <v>0.14000000000000001</v>
      </c>
      <c r="HK82" s="3" t="s">
        <v>13</v>
      </c>
      <c r="HM82" s="7">
        <v>7.0000000000000007E-2</v>
      </c>
      <c r="HZ82">
        <f t="shared" ca="1" si="266"/>
        <v>-46.421917247654022</v>
      </c>
      <c r="IA82">
        <f t="shared" si="278"/>
        <v>5</v>
      </c>
      <c r="IC82" s="2" t="s">
        <v>33</v>
      </c>
      <c r="ID82">
        <f ca="1">OFFSET(HM55,ID77,0)</f>
        <v>0.14000000000000001</v>
      </c>
      <c r="IE82" s="3" t="s">
        <v>13</v>
      </c>
    </row>
    <row r="83" spans="2:239" x14ac:dyDescent="0.25">
      <c r="B83" s="7">
        <v>0.08</v>
      </c>
      <c r="O83">
        <f t="shared" ca="1" si="255"/>
        <v>-45.936746105704479</v>
      </c>
      <c r="P83">
        <f t="shared" si="267"/>
        <v>6</v>
      </c>
      <c r="R83" s="2" t="s">
        <v>34</v>
      </c>
      <c r="S83">
        <f ca="1">OFFSET(B55,S77+1,0)</f>
        <v>0.15</v>
      </c>
      <c r="T83" s="3" t="s">
        <v>13</v>
      </c>
      <c r="V83" s="7">
        <v>0.08</v>
      </c>
      <c r="AI83">
        <f t="shared" ca="1" si="256"/>
        <v>-45.932252828126501</v>
      </c>
      <c r="AJ83">
        <f t="shared" si="268"/>
        <v>6</v>
      </c>
      <c r="AL83" s="2" t="s">
        <v>34</v>
      </c>
      <c r="AM83">
        <f ca="1">OFFSET(V55,AM77+1,0)</f>
        <v>0.15</v>
      </c>
      <c r="AO83" s="7">
        <v>0.08</v>
      </c>
      <c r="BB83">
        <f t="shared" ca="1" si="257"/>
        <v>-45.930260455096011</v>
      </c>
      <c r="BC83">
        <f t="shared" si="269"/>
        <v>6</v>
      </c>
      <c r="BE83" s="2" t="s">
        <v>34</v>
      </c>
      <c r="BF83">
        <f ca="1">OFFSET(AO55,BF77+1,0)</f>
        <v>0.15</v>
      </c>
      <c r="BG83" s="3" t="s">
        <v>13</v>
      </c>
      <c r="BI83" s="7">
        <v>0.08</v>
      </c>
      <c r="BV83">
        <f t="shared" ca="1" si="258"/>
        <v>-45.927186367009902</v>
      </c>
      <c r="BW83">
        <f t="shared" si="270"/>
        <v>6</v>
      </c>
      <c r="BY83" s="2" t="s">
        <v>34</v>
      </c>
      <c r="BZ83">
        <f ca="1">OFFSET(BI55,BZ77+1,0)</f>
        <v>0.15</v>
      </c>
      <c r="CA83" s="3" t="s">
        <v>13</v>
      </c>
      <c r="CC83" s="7">
        <v>0.08</v>
      </c>
      <c r="CP83">
        <f t="shared" ca="1" si="259"/>
        <v>-45.922941887885365</v>
      </c>
      <c r="CQ83">
        <f t="shared" si="271"/>
        <v>6</v>
      </c>
      <c r="CS83" s="2" t="s">
        <v>34</v>
      </c>
      <c r="CT83">
        <f ca="1">OFFSET(CC55,CT77+1,0)</f>
        <v>0.15</v>
      </c>
      <c r="CU83" s="3" t="s">
        <v>13</v>
      </c>
      <c r="CW83" s="7">
        <v>0.08</v>
      </c>
      <c r="DJ83">
        <f t="shared" ca="1" si="260"/>
        <v>-45.916940253028628</v>
      </c>
      <c r="DK83">
        <f t="shared" si="272"/>
        <v>6</v>
      </c>
      <c r="DM83" s="2" t="s">
        <v>34</v>
      </c>
      <c r="DN83">
        <f ca="1">OFFSET(CW55,DN77+1,0)</f>
        <v>0.15</v>
      </c>
      <c r="DO83" s="3" t="s">
        <v>13</v>
      </c>
      <c r="DQ83" s="7">
        <v>0.08</v>
      </c>
      <c r="ED83">
        <f t="shared" ca="1" si="261"/>
        <v>-45.912847891064679</v>
      </c>
      <c r="EE83">
        <f t="shared" si="273"/>
        <v>6</v>
      </c>
      <c r="EG83" s="2" t="s">
        <v>34</v>
      </c>
      <c r="EH83">
        <f ca="1">OFFSET(DQ55,EH77+1,0)</f>
        <v>0.15</v>
      </c>
      <c r="EI83" s="3" t="s">
        <v>13</v>
      </c>
      <c r="EK83" s="7">
        <v>0.08</v>
      </c>
      <c r="EX83">
        <f t="shared" ca="1" si="262"/>
        <v>-45.910897297627002</v>
      </c>
      <c r="EY83">
        <f t="shared" si="274"/>
        <v>6</v>
      </c>
      <c r="FA83" s="2" t="s">
        <v>34</v>
      </c>
      <c r="FB83">
        <f ca="1">OFFSET(EK55,FB77+1,0)</f>
        <v>0.15</v>
      </c>
      <c r="FC83" s="3" t="s">
        <v>13</v>
      </c>
      <c r="FE83" s="7">
        <v>0.08</v>
      </c>
      <c r="FR83">
        <f t="shared" ca="1" si="263"/>
        <v>-45.906526255324835</v>
      </c>
      <c r="FS83">
        <f t="shared" si="275"/>
        <v>6</v>
      </c>
      <c r="FU83" s="2" t="s">
        <v>34</v>
      </c>
      <c r="FV83">
        <f ca="1">OFFSET(FE55,FV77+1,0)</f>
        <v>0.15</v>
      </c>
      <c r="FW83" s="3" t="s">
        <v>13</v>
      </c>
      <c r="FY83" s="7">
        <v>0.08</v>
      </c>
      <c r="GL83">
        <f t="shared" ca="1" si="264"/>
        <v>-45.909845316120254</v>
      </c>
      <c r="GM83">
        <f t="shared" si="276"/>
        <v>6</v>
      </c>
      <c r="GO83" s="2" t="s">
        <v>34</v>
      </c>
      <c r="GP83">
        <f ca="1">OFFSET(FY55,GP77+1,0)</f>
        <v>0.15</v>
      </c>
      <c r="GQ83" s="3" t="s">
        <v>13</v>
      </c>
      <c r="GS83" s="7">
        <v>0.08</v>
      </c>
      <c r="HF83">
        <f t="shared" ca="1" si="265"/>
        <v>-45.897170397072216</v>
      </c>
      <c r="HG83">
        <f t="shared" si="277"/>
        <v>6</v>
      </c>
      <c r="HI83" s="2" t="s">
        <v>34</v>
      </c>
      <c r="HJ83">
        <f ca="1">OFFSET(GS55,HJ77+1,0)</f>
        <v>0.15</v>
      </c>
      <c r="HK83" s="3" t="s">
        <v>13</v>
      </c>
      <c r="HM83" s="7">
        <v>0.08</v>
      </c>
      <c r="HZ83">
        <f t="shared" ca="1" si="266"/>
        <v>-45.901225011060035</v>
      </c>
      <c r="IA83">
        <f t="shared" si="278"/>
        <v>6</v>
      </c>
      <c r="IC83" s="2" t="s">
        <v>34</v>
      </c>
      <c r="ID83">
        <f ca="1">OFFSET(HM55,ID77+1,0)</f>
        <v>0.15</v>
      </c>
      <c r="IE83" s="3" t="s">
        <v>13</v>
      </c>
    </row>
    <row r="84" spans="2:239" x14ac:dyDescent="0.25">
      <c r="B84" s="7">
        <v>0.09</v>
      </c>
      <c r="O84">
        <f t="shared" ca="1" si="255"/>
        <v>-45.422252157351771</v>
      </c>
      <c r="P84">
        <f t="shared" si="267"/>
        <v>7</v>
      </c>
      <c r="R84" s="2" t="s">
        <v>35</v>
      </c>
      <c r="S84">
        <f ca="1">S78^2*(S79-S80)-S79^2*(S78-S80)+S80^2*(S78-S79)</f>
        <v>0.29047673909201421</v>
      </c>
      <c r="T84" s="3" t="s">
        <v>13</v>
      </c>
      <c r="V84" s="7">
        <v>0.09</v>
      </c>
      <c r="AI84">
        <f t="shared" ca="1" si="256"/>
        <v>-45.418845596029819</v>
      </c>
      <c r="AJ84">
        <f t="shared" si="268"/>
        <v>7</v>
      </c>
      <c r="AL84" s="2" t="s">
        <v>35</v>
      </c>
      <c r="AM84">
        <f ca="1">AM78^2*(AM79-AM80)-AM79^2*(AM78-AM80)+AM80^2*(AM78-AM79)</f>
        <v>0.29235106982264369</v>
      </c>
      <c r="AO84" s="7">
        <v>0.09</v>
      </c>
      <c r="BB84">
        <f t="shared" ca="1" si="257"/>
        <v>-45.414214875063259</v>
      </c>
      <c r="BC84">
        <f t="shared" si="269"/>
        <v>7</v>
      </c>
      <c r="BE84" s="2" t="s">
        <v>35</v>
      </c>
      <c r="BF84">
        <f ca="1">BF78^2*(BF79-BF80)-BF79^2*(BF78-BF80)+BF80^2*(BF78-BF79)</f>
        <v>0.2939411530040843</v>
      </c>
      <c r="BG84" s="3" t="s">
        <v>13</v>
      </c>
      <c r="BI84" s="7">
        <v>0.09</v>
      </c>
      <c r="BV84">
        <f t="shared" ca="1" si="258"/>
        <v>-45.41031303590465</v>
      </c>
      <c r="BW84">
        <f t="shared" si="270"/>
        <v>7</v>
      </c>
      <c r="BY84" s="2" t="s">
        <v>35</v>
      </c>
      <c r="BZ84">
        <f ca="1">BZ78^2*(BZ79-BZ80)-BZ79^2*(BZ78-BZ80)+BZ80^2*(BZ78-BZ79)</f>
        <v>0.29534686034685365</v>
      </c>
      <c r="CA84" s="3" t="s">
        <v>13</v>
      </c>
      <c r="CC84" s="7">
        <v>0.09</v>
      </c>
      <c r="CP84">
        <f t="shared" ca="1" si="259"/>
        <v>-45.405028850531984</v>
      </c>
      <c r="CQ84">
        <f t="shared" si="271"/>
        <v>7</v>
      </c>
      <c r="CS84" s="2" t="s">
        <v>35</v>
      </c>
      <c r="CT84">
        <f ca="1">CT78^2*(CT79-CT80)-CT79^2*(CT78-CT80)+CT80^2*(CT78-CT79)</f>
        <v>0.29892331531709715</v>
      </c>
      <c r="CU84" s="3" t="s">
        <v>13</v>
      </c>
      <c r="CW84" s="7">
        <v>0.09</v>
      </c>
      <c r="DJ84">
        <f t="shared" ca="1" si="260"/>
        <v>-45.397983836711838</v>
      </c>
      <c r="DK84">
        <f t="shared" si="272"/>
        <v>7</v>
      </c>
      <c r="DM84" s="2" t="s">
        <v>35</v>
      </c>
      <c r="DN84">
        <f ca="1">DN78^2*(DN79-DN80)-DN79^2*(DN78-DN80)+DN80^2*(DN78-DN79)</f>
        <v>0.30009950977864719</v>
      </c>
      <c r="DO84" s="3" t="s">
        <v>13</v>
      </c>
      <c r="DQ84" s="7">
        <v>0.09</v>
      </c>
      <c r="ED84">
        <f t="shared" ca="1" si="261"/>
        <v>-45.392770632889473</v>
      </c>
      <c r="EE84">
        <f t="shared" si="273"/>
        <v>7</v>
      </c>
      <c r="EG84" s="2" t="s">
        <v>35</v>
      </c>
      <c r="EH84">
        <f ca="1">EH78^2*(EH79-EH80)-EH79^2*(EH78-EH80)+EH80^2*(EH78-EH79)</f>
        <v>0.30085952035233277</v>
      </c>
      <c r="EI84" s="3" t="s">
        <v>13</v>
      </c>
      <c r="EK84" s="7">
        <v>0.09</v>
      </c>
      <c r="EX84">
        <f t="shared" ca="1" si="262"/>
        <v>-45.393539434596718</v>
      </c>
      <c r="EY84">
        <f t="shared" si="274"/>
        <v>7</v>
      </c>
      <c r="FA84" s="2" t="s">
        <v>35</v>
      </c>
      <c r="FB84">
        <f ca="1">FB78^2*(FB79-FB80)-FB79^2*(FB78-FB80)+FB80^2*(FB78-FB79)</f>
        <v>0.30620036411050933</v>
      </c>
      <c r="FC84" s="3" t="s">
        <v>13</v>
      </c>
      <c r="FE84" s="7">
        <v>0.09</v>
      </c>
      <c r="FR84">
        <f t="shared" ca="1" si="263"/>
        <v>-45.387180980199517</v>
      </c>
      <c r="FS84">
        <f t="shared" si="275"/>
        <v>7</v>
      </c>
      <c r="FU84" s="2" t="s">
        <v>35</v>
      </c>
      <c r="FV84">
        <f ca="1">FV78^2*(FV79-FV80)-FV79^2*(FV78-FV80)+FV80^2*(FV78-FV79)</f>
        <v>0.30788766406431023</v>
      </c>
      <c r="FW84" s="3" t="s">
        <v>13</v>
      </c>
      <c r="FY84" s="7">
        <v>0.09</v>
      </c>
      <c r="GL84">
        <f t="shared" ca="1" si="264"/>
        <v>-45.386112424895245</v>
      </c>
      <c r="GM84">
        <f t="shared" si="276"/>
        <v>7</v>
      </c>
      <c r="GO84" s="2" t="s">
        <v>35</v>
      </c>
      <c r="GP84">
        <f ca="1">GP78^2*(GP79-GP80)-GP79^2*(GP78-GP80)+GP80^2*(GP78-GP79)</f>
        <v>0.30820208298405305</v>
      </c>
      <c r="GQ84" s="3" t="s">
        <v>13</v>
      </c>
      <c r="GS84" s="7">
        <v>0.09</v>
      </c>
      <c r="HF84">
        <f t="shared" ca="1" si="265"/>
        <v>-45.372938628057184</v>
      </c>
      <c r="HG84">
        <f t="shared" si="277"/>
        <v>7</v>
      </c>
      <c r="HI84" s="2" t="s">
        <v>35</v>
      </c>
      <c r="HJ84">
        <f ca="1">HJ78^2*(HJ79-HJ80)-HJ79^2*(HJ78-HJ80)+HJ80^2*(HJ78-HJ79)</f>
        <v>0.30724201239956983</v>
      </c>
      <c r="HK84" s="3" t="s">
        <v>13</v>
      </c>
      <c r="HM84" s="7">
        <v>0.09</v>
      </c>
      <c r="HZ84">
        <f t="shared" ca="1" si="266"/>
        <v>-45.37848235278517</v>
      </c>
      <c r="IA84">
        <f t="shared" si="278"/>
        <v>7</v>
      </c>
      <c r="IC84" s="2" t="s">
        <v>35</v>
      </c>
      <c r="ID84">
        <f ca="1">ID78^2*(ID79-ID80)-ID79^2*(ID78-ID80)+ID80^2*(ID78-ID79)</f>
        <v>0.30483753572730166</v>
      </c>
      <c r="IE84" s="3" t="s">
        <v>13</v>
      </c>
    </row>
    <row r="85" spans="2:239" x14ac:dyDescent="0.25">
      <c r="B85" s="7">
        <v>0.1</v>
      </c>
      <c r="O85">
        <f t="shared" ca="1" si="255"/>
        <v>-44.904516458122032</v>
      </c>
      <c r="P85">
        <f t="shared" si="267"/>
        <v>8</v>
      </c>
      <c r="R85" s="2" t="s">
        <v>24</v>
      </c>
      <c r="S85">
        <f ca="1">(S81*(S79-S80)-S82*(S78-S80)+S83*(S78-S79))/S84</f>
        <v>-5.9195939290538522E-5</v>
      </c>
      <c r="T85" s="3" t="s">
        <v>13</v>
      </c>
      <c r="V85" s="7">
        <v>0.1</v>
      </c>
      <c r="AI85">
        <f t="shared" ca="1" si="256"/>
        <v>-44.900533093147232</v>
      </c>
      <c r="AJ85">
        <f t="shared" si="268"/>
        <v>8</v>
      </c>
      <c r="AL85" s="2" t="s">
        <v>24</v>
      </c>
      <c r="AM85">
        <f ca="1">(AM81*(AM79-AM80)-AM82*(AM78-AM80)+AM83*(AM78-AM79))/AM84</f>
        <v>-6.0996662374535846E-5</v>
      </c>
      <c r="AO85" s="7">
        <v>0.1</v>
      </c>
      <c r="BB85">
        <f t="shared" ca="1" si="257"/>
        <v>-44.895259553542552</v>
      </c>
      <c r="BC85">
        <f t="shared" si="269"/>
        <v>8</v>
      </c>
      <c r="BE85" s="2" t="s">
        <v>24</v>
      </c>
      <c r="BF85">
        <f ca="1">(BF81*(BF79-BF80)-BF82*(BF78-BF80)+BF83*(BF78-BF79))/BF84</f>
        <v>-6.1985610286387341E-5</v>
      </c>
      <c r="BG85" s="3" t="s">
        <v>13</v>
      </c>
      <c r="BI85" s="7">
        <v>0.1</v>
      </c>
      <c r="BV85">
        <f t="shared" ca="1" si="258"/>
        <v>-44.890994015319002</v>
      </c>
      <c r="BW85">
        <f t="shared" si="270"/>
        <v>8</v>
      </c>
      <c r="BY85" s="2" t="s">
        <v>24</v>
      </c>
      <c r="BZ85">
        <f ca="1">(BZ81*(BZ79-BZ80)-BZ82*(BZ78-BZ80)+BZ83*(BZ78-BZ79))/BZ84</f>
        <v>-6.4583245964087451E-5</v>
      </c>
      <c r="CA85" s="3" t="s">
        <v>13</v>
      </c>
      <c r="CC85" s="7">
        <v>0.1</v>
      </c>
      <c r="CP85">
        <f t="shared" ca="1" si="259"/>
        <v>-44.885696744006466</v>
      </c>
      <c r="CQ85">
        <f t="shared" si="271"/>
        <v>8</v>
      </c>
      <c r="CS85" s="2" t="s">
        <v>24</v>
      </c>
      <c r="CT85">
        <f ca="1">(CT81*(CT79-CT80)-CT82*(CT78-CT80)+CT83*(CT78-CT79))/CT84</f>
        <v>-1.1586376624484794E-4</v>
      </c>
      <c r="CU85" s="3" t="s">
        <v>13</v>
      </c>
      <c r="CW85" s="7">
        <v>0.1</v>
      </c>
      <c r="DJ85">
        <f t="shared" ca="1" si="260"/>
        <v>-44.877112442744668</v>
      </c>
      <c r="DK85">
        <f t="shared" si="272"/>
        <v>8</v>
      </c>
      <c r="DM85" s="2" t="s">
        <v>24</v>
      </c>
      <c r="DN85">
        <f ca="1">(DN81*(DN79-DN80)-DN82*(DN78-DN80)+DN83*(DN78-DN79))/DN84</f>
        <v>-1.2858286725057262E-4</v>
      </c>
      <c r="DO85" s="3" t="s">
        <v>13</v>
      </c>
      <c r="DQ85" s="7">
        <v>0.1</v>
      </c>
      <c r="ED85">
        <f t="shared" ca="1" si="261"/>
        <v>-44.870530897110008</v>
      </c>
      <c r="EE85">
        <f t="shared" si="273"/>
        <v>8</v>
      </c>
      <c r="EG85" s="2" t="s">
        <v>24</v>
      </c>
      <c r="EH85">
        <f ca="1">(EH81*(EH79-EH80)-EH82*(EH78-EH80)+EH83*(EH78-EH79))/EH84</f>
        <v>-1.3333977305364478E-4</v>
      </c>
      <c r="EI85" s="3" t="s">
        <v>13</v>
      </c>
      <c r="EK85" s="7">
        <v>0.1</v>
      </c>
      <c r="EX85">
        <f t="shared" ca="1" si="262"/>
        <v>-44.874775846213232</v>
      </c>
      <c r="EY85">
        <f t="shared" si="274"/>
        <v>8</v>
      </c>
      <c r="FA85" s="2" t="s">
        <v>24</v>
      </c>
      <c r="FB85">
        <f ca="1">(FB81*(FB79-FB80)-FB82*(FB78-FB80)+FB83*(FB78-FB79))/FB84</f>
        <v>-3.0609797442445693E-5</v>
      </c>
      <c r="FC85" s="3" t="s">
        <v>13</v>
      </c>
      <c r="FE85" s="7">
        <v>0.1</v>
      </c>
      <c r="FR85">
        <f t="shared" ca="1" si="263"/>
        <v>-44.866414750088786</v>
      </c>
      <c r="FS85">
        <f t="shared" si="275"/>
        <v>8</v>
      </c>
      <c r="FU85" s="2" t="s">
        <v>24</v>
      </c>
      <c r="FV85">
        <f ca="1">(FV81*(FV79-FV80)-FV82*(FV78-FV80)+FV83*(FV78-FV79))/FV84</f>
        <v>-2.1281014608402448E-5</v>
      </c>
      <c r="FW85" s="3" t="s">
        <v>13</v>
      </c>
      <c r="FY85" s="7">
        <v>0.1</v>
      </c>
      <c r="GL85">
        <f t="shared" ca="1" si="264"/>
        <v>-44.858201177210312</v>
      </c>
      <c r="GM85">
        <f t="shared" si="276"/>
        <v>8</v>
      </c>
      <c r="GO85" s="2" t="s">
        <v>24</v>
      </c>
      <c r="GP85">
        <f ca="1">(GP81*(GP79-GP80)-GP82*(GP78-GP80)+GP83*(GP78-GP79))/GP84</f>
        <v>-6.5260954690871654E-5</v>
      </c>
      <c r="GQ85" s="3" t="s">
        <v>13</v>
      </c>
      <c r="GS85" s="7">
        <v>0.1</v>
      </c>
      <c r="HF85">
        <f t="shared" ca="1" si="265"/>
        <v>-44.846538282623108</v>
      </c>
      <c r="HG85">
        <f t="shared" si="277"/>
        <v>8</v>
      </c>
      <c r="HI85" s="2" t="s">
        <v>24</v>
      </c>
      <c r="HJ85">
        <f ca="1">(HJ81*(HJ79-HJ80)-HJ82*(HJ78-HJ80)+HJ83*(HJ78-HJ79))/HJ84</f>
        <v>4.6551658008471265E-7</v>
      </c>
      <c r="HK85" s="3" t="s">
        <v>13</v>
      </c>
      <c r="HM85" s="7">
        <v>0.1</v>
      </c>
      <c r="HZ85">
        <f t="shared" ca="1" si="266"/>
        <v>-44.853762820194156</v>
      </c>
      <c r="IA85">
        <f t="shared" si="278"/>
        <v>8</v>
      </c>
      <c r="IC85" s="2" t="s">
        <v>24</v>
      </c>
      <c r="ID85">
        <f ca="1">(ID81*(ID79-ID80)-ID82*(ID78-ID80)+ID83*(ID78-ID79))/ID84</f>
        <v>-5.1810524773844754E-5</v>
      </c>
      <c r="IE85" s="3" t="s">
        <v>13</v>
      </c>
    </row>
    <row r="86" spans="2:239" x14ac:dyDescent="0.25">
      <c r="B86" s="7">
        <v>0.11</v>
      </c>
      <c r="O86">
        <f t="shared" ca="1" si="255"/>
        <v>-44.384675768563206</v>
      </c>
      <c r="P86">
        <f t="shared" si="267"/>
        <v>9</v>
      </c>
      <c r="Q86" s="3" t="s">
        <v>13</v>
      </c>
      <c r="R86" s="2" t="s">
        <v>25</v>
      </c>
      <c r="S86">
        <f ca="1">(S78^2*(S82-S83)-S79^2*(S81-S83)+S80^2*(S81-S82))/S84</f>
        <v>-1.3955313138460252E-2</v>
      </c>
      <c r="T86" s="3" t="s">
        <v>13</v>
      </c>
      <c r="V86" s="7">
        <v>0.11</v>
      </c>
      <c r="AI86">
        <f t="shared" ca="1" si="256"/>
        <v>-44.380025854277491</v>
      </c>
      <c r="AJ86">
        <f t="shared" si="268"/>
        <v>9</v>
      </c>
      <c r="AK86" s="3" t="s">
        <v>13</v>
      </c>
      <c r="AL86" s="2" t="s">
        <v>25</v>
      </c>
      <c r="AM86">
        <f ca="1">(AM78^2*(AM82-AM83)-AM79^2*(AM81-AM83)+AM80^2*(AM81-AM82))/AM84</f>
        <v>-1.3761357421968488E-2</v>
      </c>
      <c r="AO86" s="7">
        <v>0.11</v>
      </c>
      <c r="BB86">
        <f t="shared" ca="1" si="257"/>
        <v>-44.374021242477191</v>
      </c>
      <c r="BC86">
        <f t="shared" si="269"/>
        <v>9</v>
      </c>
      <c r="BD86" s="3" t="s">
        <v>13</v>
      </c>
      <c r="BE86" s="2" t="s">
        <v>25</v>
      </c>
      <c r="BF86">
        <f ca="1">(BF78^2*(BF82-BF83)-BF79^2*(BF81-BF83)+BF80^2*(BF81-BF82))/BF84</f>
        <v>-1.3643490491211678E-2</v>
      </c>
      <c r="BG86" s="3" t="s">
        <v>13</v>
      </c>
      <c r="BI86" s="7">
        <v>0.11</v>
      </c>
      <c r="BV86">
        <f t="shared" ca="1" si="258"/>
        <v>-44.369283839262749</v>
      </c>
      <c r="BW86">
        <f t="shared" si="270"/>
        <v>9</v>
      </c>
      <c r="BX86" s="3" t="s">
        <v>13</v>
      </c>
      <c r="BY86" s="2" t="s">
        <v>25</v>
      </c>
      <c r="BZ86">
        <f ca="1">(BZ78^2*(BZ82-BZ83)-BZ79^2*(BZ81-BZ83)+BZ80^2*(BZ81-BZ82))/BZ84</f>
        <v>-1.3391909203785909E-2</v>
      </c>
      <c r="CA86" s="3" t="s">
        <v>13</v>
      </c>
      <c r="CC86" s="7">
        <v>0.11</v>
      </c>
      <c r="CP86">
        <f t="shared" ca="1" si="259"/>
        <v>-44.365307275242614</v>
      </c>
      <c r="CQ86">
        <f t="shared" si="271"/>
        <v>9</v>
      </c>
      <c r="CR86" s="3" t="s">
        <v>13</v>
      </c>
      <c r="CS86" s="2" t="s">
        <v>25</v>
      </c>
      <c r="CT86">
        <f ca="1">(CT78^2*(CT82-CT83)-CT79^2*(CT81-CT83)+CT80^2*(CT81-CT82))/CT84</f>
        <v>-8.9276903755975412E-3</v>
      </c>
      <c r="CU86" s="3" t="s">
        <v>13</v>
      </c>
      <c r="CW86" s="7">
        <v>0.11</v>
      </c>
      <c r="DJ86">
        <f t="shared" ca="1" si="260"/>
        <v>-44.354972847088881</v>
      </c>
      <c r="DK86">
        <f t="shared" si="272"/>
        <v>9</v>
      </c>
      <c r="DL86" s="3" t="s">
        <v>13</v>
      </c>
      <c r="DM86" s="2" t="s">
        <v>25</v>
      </c>
      <c r="DN86">
        <f ca="1">(DN78^2*(DN82-DN83)-DN79^2*(DN81-DN83)+DN80^2*(DN81-DN82))/DN84</f>
        <v>-7.8184722947172679E-3</v>
      </c>
      <c r="DO86" s="3" t="s">
        <v>13</v>
      </c>
      <c r="DQ86" s="7">
        <v>0.11</v>
      </c>
      <c r="ED86">
        <f t="shared" ca="1" si="261"/>
        <v>-44.34729920912379</v>
      </c>
      <c r="EE86">
        <f t="shared" si="273"/>
        <v>9</v>
      </c>
      <c r="EF86" s="3" t="s">
        <v>13</v>
      </c>
      <c r="EG86" s="2" t="s">
        <v>25</v>
      </c>
      <c r="EH86">
        <f ca="1">(EH78^2*(EH82-EH83)-EH79^2*(EH81-EH83)+EH80^2*(EH81-EH82))/EH84</f>
        <v>-7.3983825900830764E-3</v>
      </c>
      <c r="EI86" s="3" t="s">
        <v>13</v>
      </c>
      <c r="EK86" s="7">
        <v>0.11</v>
      </c>
      <c r="EX86">
        <f t="shared" ca="1" si="262"/>
        <v>-44.349810880247553</v>
      </c>
      <c r="EY86">
        <f t="shared" si="274"/>
        <v>9</v>
      </c>
      <c r="EZ86" s="3" t="s">
        <v>13</v>
      </c>
      <c r="FA86" s="2" t="s">
        <v>25</v>
      </c>
      <c r="FB86">
        <f ca="1">(FB78^2*(FB82-FB83)-FB79^2*(FB81-FB83)+FB80^2*(FB81-FB82))/FB84</f>
        <v>-1.6075444084800015E-2</v>
      </c>
      <c r="FC86" s="3" t="s">
        <v>13</v>
      </c>
      <c r="FE86" s="7">
        <v>0.11</v>
      </c>
      <c r="FR86">
        <f t="shared" ca="1" si="263"/>
        <v>-44.340861338761144</v>
      </c>
      <c r="FS86">
        <f t="shared" si="275"/>
        <v>9</v>
      </c>
      <c r="FT86" s="3" t="s">
        <v>13</v>
      </c>
      <c r="FU86" s="2" t="s">
        <v>25</v>
      </c>
      <c r="FV86">
        <f ca="1">(FV78^2*(FV82-FV83)-FV79^2*(FV81-FV83)+FV80^2*(FV81-FV82))/FV84</f>
        <v>-1.6839390173824478E-2</v>
      </c>
      <c r="FW86" s="3" t="s">
        <v>13</v>
      </c>
      <c r="FY86" s="7">
        <v>0.11</v>
      </c>
      <c r="GL86">
        <f t="shared" ca="1" si="264"/>
        <v>-44.329035069331681</v>
      </c>
      <c r="GM86">
        <f t="shared" si="276"/>
        <v>9</v>
      </c>
      <c r="GN86" s="3" t="s">
        <v>13</v>
      </c>
      <c r="GO86" s="2" t="s">
        <v>25</v>
      </c>
      <c r="GP86">
        <f ca="1">(GP78^2*(GP82-GP83)-GP79^2*(GP81-GP83)+GP80^2*(GP81-GP82))/GP84</f>
        <v>-1.3075139015914269E-2</v>
      </c>
      <c r="GQ86" s="3" t="s">
        <v>13</v>
      </c>
      <c r="GS86" s="7">
        <v>0.11</v>
      </c>
      <c r="HF86">
        <f t="shared" ca="1" si="265"/>
        <v>-44.317852255457439</v>
      </c>
      <c r="HG86">
        <f t="shared" si="277"/>
        <v>9</v>
      </c>
      <c r="HH86" s="3" t="s">
        <v>13</v>
      </c>
      <c r="HI86" s="2" t="s">
        <v>25</v>
      </c>
      <c r="HJ86">
        <f ca="1">(HJ78^2*(HJ82-HJ83)-HJ79^2*(HJ81-HJ83)+HJ80^2*(HJ81-HJ82))/HJ84</f>
        <v>-1.8711440475400232E-2</v>
      </c>
      <c r="HK86" s="3" t="s">
        <v>13</v>
      </c>
      <c r="HM86" s="7">
        <v>0.11</v>
      </c>
      <c r="HZ86">
        <f t="shared" ca="1" si="266"/>
        <v>-44.326886269765438</v>
      </c>
      <c r="IA86">
        <f t="shared" si="278"/>
        <v>9</v>
      </c>
      <c r="IB86" s="3" t="s">
        <v>13</v>
      </c>
      <c r="IC86" s="2" t="s">
        <v>25</v>
      </c>
      <c r="ID86">
        <f ca="1">(ID78^2*(ID82-ID83)-ID79^2*(ID81-ID83)+ID80^2*(ID81-ID82))/ID84</f>
        <v>-1.4292645842801942E-2</v>
      </c>
      <c r="IE86" s="3" t="s">
        <v>13</v>
      </c>
    </row>
    <row r="87" spans="2:239" x14ac:dyDescent="0.25">
      <c r="B87" s="7">
        <v>0.12</v>
      </c>
      <c r="O87">
        <f t="shared" ca="1" si="255"/>
        <v>-43.862981854886179</v>
      </c>
      <c r="P87">
        <f t="shared" si="267"/>
        <v>10</v>
      </c>
      <c r="Q87" s="3" t="s">
        <v>13</v>
      </c>
      <c r="R87" s="2" t="s">
        <v>26</v>
      </c>
      <c r="S87">
        <f ca="1">(S78^2*(S79*S83-S80*S82)-S79^2*(S78*S83-S80*S81)+S80^2*(S78*S82-S79*S81))/S84</f>
        <v>0.84601265650756752</v>
      </c>
      <c r="T87" s="3" t="s">
        <v>13</v>
      </c>
      <c r="V87" s="7">
        <v>0.12</v>
      </c>
      <c r="AI87">
        <f t="shared" ca="1" si="256"/>
        <v>-43.857323879420356</v>
      </c>
      <c r="AJ87">
        <f t="shared" si="268"/>
        <v>10</v>
      </c>
      <c r="AK87" s="3" t="s">
        <v>13</v>
      </c>
      <c r="AL87" s="2" t="s">
        <v>26</v>
      </c>
      <c r="AM87">
        <f ca="1">(AM78^2*(AM79*AM83-AM80*AM82)-AM79^2*(AM78*AM83-AM80*AM81)+AM80^2*(AM78*AM82-AM79*AM81))/AM84</f>
        <v>0.84085716257542364</v>
      </c>
      <c r="AO87" s="7">
        <v>0.12</v>
      </c>
      <c r="BB87">
        <f t="shared" ca="1" si="257"/>
        <v>-43.850499941867028</v>
      </c>
      <c r="BC87">
        <f t="shared" si="269"/>
        <v>10</v>
      </c>
      <c r="BD87" s="3" t="s">
        <v>13</v>
      </c>
      <c r="BE87" s="2" t="s">
        <v>26</v>
      </c>
      <c r="BF87">
        <f ca="1">(BF78^2*(BF79*BF83-BF80*BF82)-BF79^2*(BF78*BF83-BF80*BF81)+BF80^2*(BF78*BF82-BF79*BF81))/BF84</f>
        <v>0.83745720090126941</v>
      </c>
      <c r="BG87" s="3" t="s">
        <v>13</v>
      </c>
      <c r="BI87" s="7">
        <v>0.12</v>
      </c>
      <c r="BV87">
        <f t="shared" ca="1" si="258"/>
        <v>-43.845301343345774</v>
      </c>
      <c r="BW87">
        <f t="shared" si="270"/>
        <v>10</v>
      </c>
      <c r="BX87" s="3" t="s">
        <v>13</v>
      </c>
      <c r="BY87" s="2" t="s">
        <v>26</v>
      </c>
      <c r="BZ87">
        <f ca="1">(BZ78^2*(BZ79*BZ83-BZ80*BZ82)-BZ79^2*(BZ78*BZ83-BZ80*BZ81)+BZ80^2*(BZ78*BZ82-BZ79*BZ81))/BZ84</f>
        <v>0.83132062390389061</v>
      </c>
      <c r="CA87" s="3" t="s">
        <v>13</v>
      </c>
      <c r="CC87" s="7">
        <v>0.12</v>
      </c>
      <c r="CP87">
        <f t="shared" ca="1" si="259"/>
        <v>-43.843513023902283</v>
      </c>
      <c r="CQ87">
        <f t="shared" si="271"/>
        <v>10</v>
      </c>
      <c r="CR87" s="3" t="s">
        <v>13</v>
      </c>
      <c r="CS87" s="2" t="s">
        <v>26</v>
      </c>
      <c r="CT87">
        <f ca="1">(CT78^2*(CT79*CT83-CT80*CT82)-CT79^2*(CT78*CT83-CT80*CT81)+CT80^2*(CT78*CT82-CT79*CT81))/CT84</f>
        <v>0.73418604133519694</v>
      </c>
      <c r="CU87" s="3" t="s">
        <v>13</v>
      </c>
      <c r="CW87" s="7">
        <v>0.12</v>
      </c>
      <c r="DJ87">
        <f t="shared" ca="1" si="260"/>
        <v>-43.831166563613372</v>
      </c>
      <c r="DK87">
        <f t="shared" si="272"/>
        <v>10</v>
      </c>
      <c r="DL87" s="3" t="s">
        <v>13</v>
      </c>
      <c r="DM87" s="2" t="s">
        <v>26</v>
      </c>
      <c r="DN87">
        <f ca="1">(DN78^2*(DN79*DN83-DN80*DN82)-DN79^2*(DN78*DN83-DN80*DN81)+DN80^2*(DN78*DN82-DN79*DN81))/DN84</f>
        <v>0.70972650142385529</v>
      </c>
      <c r="DO87" s="3" t="s">
        <v>13</v>
      </c>
      <c r="DQ87" s="7">
        <v>0.12</v>
      </c>
      <c r="ED87">
        <f t="shared" ca="1" si="261"/>
        <v>-43.822432785970868</v>
      </c>
      <c r="EE87">
        <f t="shared" si="273"/>
        <v>10</v>
      </c>
      <c r="EF87" s="3" t="s">
        <v>13</v>
      </c>
      <c r="EG87" s="2" t="s">
        <v>26</v>
      </c>
      <c r="EH87">
        <f ca="1">(EH78^2*(EH79*EH83-EH80*EH82)-EH79^2*(EH78*EH83-EH80*EH81)+EH80^2*(EH78*EH82-EH79*EH81))/EH84</f>
        <v>0.70027029767828475</v>
      </c>
      <c r="EI87" s="3" t="s">
        <v>13</v>
      </c>
      <c r="EK87" s="7">
        <v>0.12</v>
      </c>
      <c r="EX87">
        <f t="shared" ca="1" si="262"/>
        <v>-43.821131045015917</v>
      </c>
      <c r="EY87">
        <f t="shared" si="274"/>
        <v>10</v>
      </c>
      <c r="EZ87" s="3" t="s">
        <v>13</v>
      </c>
      <c r="FA87" s="2" t="s">
        <v>26</v>
      </c>
      <c r="FB87">
        <f ca="1">(FB78^2*(FB79*FB83-FB80*FB82)-FB79^2*(FB78*FB83-FB80*FB81)+FB80^2*(FB78*FB82-FB79*FB81))/FB84</f>
        <v>0.88324580975319567</v>
      </c>
      <c r="FC87" s="3" t="s">
        <v>13</v>
      </c>
      <c r="FE87" s="7">
        <v>0.12</v>
      </c>
      <c r="FR87">
        <f t="shared" ca="1" si="263"/>
        <v>-43.811458029949428</v>
      </c>
      <c r="FS87">
        <f t="shared" si="275"/>
        <v>10</v>
      </c>
      <c r="FT87" s="3" t="s">
        <v>13</v>
      </c>
      <c r="FU87" s="2" t="s">
        <v>26</v>
      </c>
      <c r="FV87">
        <f ca="1">(FV78^2*(FV79*FV83-FV80*FV82)-FV79^2*(FV78*FV83-FV80*FV81)+FV80^2*(FV78*FV82-FV79*FV81))/FV84</f>
        <v>0.89864588526746103</v>
      </c>
      <c r="FW87" s="3" t="s">
        <v>13</v>
      </c>
      <c r="FY87" s="7">
        <v>0.12</v>
      </c>
      <c r="GL87">
        <f t="shared" ca="1" si="264"/>
        <v>-43.798298268140137</v>
      </c>
      <c r="GM87">
        <f t="shared" si="276"/>
        <v>10</v>
      </c>
      <c r="GN87" s="3" t="s">
        <v>13</v>
      </c>
      <c r="GO87" s="2" t="s">
        <v>26</v>
      </c>
      <c r="GP87">
        <f ca="1">(GP78^2*(GP79*GP83-GP80*GP82)-GP79^2*(GP78*GP83-GP80*GP81)+GP80^2*(GP78*GP82-GP79*GP81))/GP84</f>
        <v>0.8178618544384697</v>
      </c>
      <c r="GQ87" s="3" t="s">
        <v>13</v>
      </c>
      <c r="GS87" s="7">
        <v>0.12</v>
      </c>
      <c r="HF87">
        <f t="shared" ca="1" si="265"/>
        <v>-43.786828229576351</v>
      </c>
      <c r="HG87">
        <f t="shared" si="277"/>
        <v>10</v>
      </c>
      <c r="HH87" s="3" t="s">
        <v>13</v>
      </c>
      <c r="HI87" s="2" t="s">
        <v>26</v>
      </c>
      <c r="HJ87">
        <f ca="1">(HJ78^2*(HJ79*HJ83-HJ80*HJ82)-HJ79^2*(HJ78*HJ83-HJ80*HJ81)+HJ80^2*(HJ78*HJ82-HJ79*HJ81))/HJ84</f>
        <v>0.93846488068405653</v>
      </c>
      <c r="HK87" s="3" t="s">
        <v>13</v>
      </c>
      <c r="HM87" s="7">
        <v>0.12</v>
      </c>
      <c r="HZ87">
        <f t="shared" ca="1" si="266"/>
        <v>-43.797782503220581</v>
      </c>
      <c r="IA87">
        <f t="shared" si="278"/>
        <v>10</v>
      </c>
      <c r="IB87" s="3" t="s">
        <v>13</v>
      </c>
      <c r="IC87" s="2" t="s">
        <v>26</v>
      </c>
      <c r="ID87">
        <f ca="1">(ID78^2*(ID79*ID83-ID80*ID82)-ID79^2*(ID78*ID83-ID80*ID81)+ID80^2*(ID78*ID82-ID79*ID81))/ID84</f>
        <v>0.84538230302527251</v>
      </c>
      <c r="IE87" s="3" t="s">
        <v>13</v>
      </c>
    </row>
    <row r="88" spans="2:239" x14ac:dyDescent="0.25">
      <c r="B88" s="7">
        <v>0.13</v>
      </c>
      <c r="O88">
        <f t="shared" ca="1" si="255"/>
        <v>-43.339914129028891</v>
      </c>
      <c r="P88">
        <f t="shared" si="267"/>
        <v>11</v>
      </c>
      <c r="Q88" s="3" t="s">
        <v>13</v>
      </c>
      <c r="R88" s="2" t="s">
        <v>70</v>
      </c>
      <c r="S88">
        <f ca="1">(S85*S76+S86)*S76+S87</f>
        <v>0.1459891827794717</v>
      </c>
      <c r="T88" s="3" t="s">
        <v>13</v>
      </c>
      <c r="V88" s="7">
        <v>0.13</v>
      </c>
      <c r="AI88">
        <f t="shared" ca="1" si="256"/>
        <v>-43.332991936053652</v>
      </c>
      <c r="AJ88">
        <f t="shared" si="268"/>
        <v>11</v>
      </c>
      <c r="AK88" s="3" t="s">
        <v>13</v>
      </c>
      <c r="AL88" s="2" t="s">
        <v>12</v>
      </c>
      <c r="AM88">
        <f ca="1">(AM85*AM76+AM86)*AM76+AM87</f>
        <v>0.14582425072775762</v>
      </c>
      <c r="AO88" s="7">
        <v>0.13</v>
      </c>
      <c r="BB88">
        <f t="shared" ca="1" si="257"/>
        <v>-43.325133419878483</v>
      </c>
      <c r="BC88">
        <f t="shared" si="269"/>
        <v>11</v>
      </c>
      <c r="BD88" s="3" t="s">
        <v>13</v>
      </c>
      <c r="BE88" s="2" t="s">
        <v>12</v>
      </c>
      <c r="BF88">
        <f ca="1">(BF85*BF76+BF86)*BF76+BF87</f>
        <v>0.14564734644498589</v>
      </c>
      <c r="BG88" s="3" t="s">
        <v>13</v>
      </c>
      <c r="BI88" s="7">
        <v>0.13</v>
      </c>
      <c r="BV88">
        <f t="shared" ca="1" si="258"/>
        <v>-43.319196894296347</v>
      </c>
      <c r="BW88">
        <f t="shared" si="270"/>
        <v>11</v>
      </c>
      <c r="BX88" s="3" t="s">
        <v>13</v>
      </c>
      <c r="BY88" s="2" t="s">
        <v>12</v>
      </c>
      <c r="BZ88">
        <f ca="1">(BZ85*BZ76+BZ86)*BZ76+BZ87</f>
        <v>0.14551099472035656</v>
      </c>
      <c r="CA88" s="3" t="s">
        <v>13</v>
      </c>
      <c r="CC88" s="7">
        <v>0.13</v>
      </c>
      <c r="CP88">
        <f t="shared" ca="1" si="259"/>
        <v>-43.320313989985401</v>
      </c>
      <c r="CQ88">
        <f t="shared" si="271"/>
        <v>11</v>
      </c>
      <c r="CR88" s="3" t="s">
        <v>13</v>
      </c>
      <c r="CS88" s="2" t="s">
        <v>12</v>
      </c>
      <c r="CT88">
        <f ca="1">(CT85*CT76+CT86)*CT76+CT87</f>
        <v>0.14548027259254492</v>
      </c>
      <c r="CU88" s="3" t="s">
        <v>13</v>
      </c>
      <c r="CW88" s="7">
        <v>0.13</v>
      </c>
      <c r="DJ88">
        <f t="shared" ca="1" si="260"/>
        <v>-43.305693592317866</v>
      </c>
      <c r="DK88">
        <f t="shared" si="272"/>
        <v>11</v>
      </c>
      <c r="DL88" s="3" t="s">
        <v>13</v>
      </c>
      <c r="DM88" s="2" t="s">
        <v>12</v>
      </c>
      <c r="DN88">
        <f ca="1">(DN85*DN76+DN86)*DN76+DN87</f>
        <v>0.14518862492702456</v>
      </c>
      <c r="DO88" s="3" t="s">
        <v>13</v>
      </c>
      <c r="DQ88" s="7">
        <v>0.13</v>
      </c>
      <c r="ED88">
        <f t="shared" ca="1" si="261"/>
        <v>-43.295931627651342</v>
      </c>
      <c r="EE88">
        <f t="shared" si="273"/>
        <v>11</v>
      </c>
      <c r="EF88" s="3" t="s">
        <v>13</v>
      </c>
      <c r="EG88" s="2" t="s">
        <v>12</v>
      </c>
      <c r="EH88">
        <f ca="1">(EH85*EH76+EH86)*EH76+EH87</f>
        <v>0.14499407252160812</v>
      </c>
      <c r="EI88" s="3" t="s">
        <v>13</v>
      </c>
      <c r="EK88" s="7">
        <v>0.13</v>
      </c>
      <c r="EX88">
        <f t="shared" ca="1" si="262"/>
        <v>-43.288736340518142</v>
      </c>
      <c r="EY88">
        <f t="shared" si="274"/>
        <v>11</v>
      </c>
      <c r="EZ88" s="3" t="s">
        <v>13</v>
      </c>
      <c r="FA88" s="2" t="s">
        <v>12</v>
      </c>
      <c r="FB88">
        <f ca="1">(FB85*FB76+FB86)*FB76+FB87</f>
        <v>0.14475048951877745</v>
      </c>
      <c r="FC88" s="3" t="s">
        <v>13</v>
      </c>
      <c r="FE88" s="7">
        <v>0.13</v>
      </c>
      <c r="FR88">
        <f t="shared" ca="1" si="263"/>
        <v>-43.278627904246171</v>
      </c>
      <c r="FS88">
        <f t="shared" si="275"/>
        <v>11</v>
      </c>
      <c r="FT88" s="3" t="s">
        <v>13</v>
      </c>
      <c r="FU88" s="2" t="s">
        <v>12</v>
      </c>
      <c r="FV88">
        <f ca="1">(FV85*FV76+FV86)*FV76+FV87</f>
        <v>0.14453297024349376</v>
      </c>
      <c r="FW88" s="3" t="s">
        <v>13</v>
      </c>
      <c r="FY88" s="7">
        <v>0.13</v>
      </c>
      <c r="GL88">
        <f t="shared" ca="1" si="264"/>
        <v>-43.2653514326297</v>
      </c>
      <c r="GM88">
        <f t="shared" si="276"/>
        <v>11</v>
      </c>
      <c r="GN88" s="3" t="s">
        <v>13</v>
      </c>
      <c r="GO88" s="2" t="s">
        <v>12</v>
      </c>
      <c r="GP88">
        <f ca="1">(GP85*GP76+GP86)*GP76+GP87</f>
        <v>0.14429084685172644</v>
      </c>
      <c r="GQ88" s="3" t="s">
        <v>13</v>
      </c>
      <c r="GS88" s="7">
        <v>0.13</v>
      </c>
      <c r="HF88">
        <f t="shared" ca="1" si="265"/>
        <v>-43.25352725467971</v>
      </c>
      <c r="HG88">
        <f t="shared" si="277"/>
        <v>11</v>
      </c>
      <c r="HH88" s="3" t="s">
        <v>13</v>
      </c>
      <c r="HI88" s="2" t="s">
        <v>12</v>
      </c>
      <c r="HJ88">
        <f ca="1">(HJ85*HJ76+HJ86)*HJ76+HJ87</f>
        <v>0.14406949980232475</v>
      </c>
      <c r="HK88" s="3" t="s">
        <v>13</v>
      </c>
      <c r="HM88" s="7">
        <v>0.13</v>
      </c>
      <c r="HZ88">
        <f t="shared" ca="1" si="266"/>
        <v>-43.266540277201393</v>
      </c>
      <c r="IA88">
        <f t="shared" si="278"/>
        <v>11</v>
      </c>
      <c r="IB88" s="3" t="s">
        <v>13</v>
      </c>
      <c r="IC88" s="2" t="s">
        <v>12</v>
      </c>
      <c r="ID88">
        <f ca="1">(ID85*ID76+ID86)*ID76+ID87</f>
        <v>0.14436209433343294</v>
      </c>
      <c r="IE88" s="3" t="s">
        <v>13</v>
      </c>
    </row>
    <row r="89" spans="2:239" x14ac:dyDescent="0.25">
      <c r="B89" s="7">
        <v>0.14000000000000001</v>
      </c>
      <c r="O89">
        <f t="shared" ca="1" si="255"/>
        <v>-42.815126898830393</v>
      </c>
      <c r="P89">
        <f t="shared" si="267"/>
        <v>12</v>
      </c>
      <c r="Q89" s="3" t="s">
        <v>13</v>
      </c>
      <c r="R89" s="2" t="s">
        <v>32</v>
      </c>
      <c r="S89">
        <f ca="1">OFFSET(O11,S77-1,0)</f>
        <v>169.37004378278451</v>
      </c>
      <c r="T89" s="3" t="s">
        <v>13</v>
      </c>
      <c r="V89" s="7">
        <v>0.14000000000000001</v>
      </c>
      <c r="AI89">
        <f t="shared" ca="1" si="256"/>
        <v>-42.807108368545208</v>
      </c>
      <c r="AJ89">
        <f t="shared" si="268"/>
        <v>12</v>
      </c>
      <c r="AK89" s="3" t="s">
        <v>13</v>
      </c>
      <c r="AL89" s="2" t="s">
        <v>32</v>
      </c>
      <c r="AM89">
        <f ca="1">OFFSET(AI11,AM77-1,0)</f>
        <v>166.6440632014498</v>
      </c>
      <c r="AO89" s="7">
        <v>0.14000000000000001</v>
      </c>
      <c r="BB89">
        <f t="shared" ca="1" si="257"/>
        <v>-42.798315907643385</v>
      </c>
      <c r="BC89">
        <f t="shared" si="269"/>
        <v>12</v>
      </c>
      <c r="BD89" s="3" t="s">
        <v>13</v>
      </c>
      <c r="BE89" s="2" t="s">
        <v>32</v>
      </c>
      <c r="BF89">
        <f ca="1">OFFSET(BB11,BF77-1,0)</f>
        <v>161.96587522116835</v>
      </c>
      <c r="BG89" s="3" t="s">
        <v>13</v>
      </c>
      <c r="BI89" s="7">
        <v>0.14000000000000001</v>
      </c>
      <c r="BV89">
        <f t="shared" ca="1" si="258"/>
        <v>-42.791582140245069</v>
      </c>
      <c r="BW89">
        <f t="shared" si="270"/>
        <v>12</v>
      </c>
      <c r="BX89" s="3" t="s">
        <v>13</v>
      </c>
      <c r="BY89" s="2" t="s">
        <v>32</v>
      </c>
      <c r="BZ89">
        <f ca="1">OFFSET(BV11,BZ77-1,0)</f>
        <v>158.36428593460778</v>
      </c>
      <c r="CA89" s="3" t="s">
        <v>13</v>
      </c>
      <c r="CC89" s="7">
        <v>0.14000000000000001</v>
      </c>
      <c r="CP89">
        <f t="shared" ca="1" si="259"/>
        <v>-42.791350940678598</v>
      </c>
      <c r="CQ89">
        <f t="shared" si="271"/>
        <v>12</v>
      </c>
      <c r="CR89" s="3" t="s">
        <v>13</v>
      </c>
      <c r="CS89" s="2" t="s">
        <v>32</v>
      </c>
      <c r="CT89">
        <f ca="1">OFFSET(CP11,CT77-1,0)</f>
        <v>153.18863164496452</v>
      </c>
      <c r="CU89" s="3" t="s">
        <v>13</v>
      </c>
      <c r="CW89" s="7">
        <v>0.14000000000000001</v>
      </c>
      <c r="DJ89">
        <f t="shared" ca="1" si="260"/>
        <v>-42.776232614724286</v>
      </c>
      <c r="DK89">
        <f t="shared" si="272"/>
        <v>12</v>
      </c>
      <c r="DL89" s="3" t="s">
        <v>13</v>
      </c>
      <c r="DM89" s="2" t="s">
        <v>32</v>
      </c>
      <c r="DN89">
        <f ca="1">OFFSET(DJ11,DN77-1,0)</f>
        <v>145.35408019839863</v>
      </c>
      <c r="DO89" s="3" t="s">
        <v>13</v>
      </c>
      <c r="DQ89" s="7">
        <v>0.14000000000000001</v>
      </c>
      <c r="ED89">
        <f t="shared" ca="1" si="261"/>
        <v>-42.766098700757652</v>
      </c>
      <c r="EE89">
        <f t="shared" si="273"/>
        <v>12</v>
      </c>
      <c r="EF89" s="3" t="s">
        <v>13</v>
      </c>
      <c r="EG89" s="2" t="s">
        <v>32</v>
      </c>
      <c r="EH89">
        <f ca="1">OFFSET(ED11,EH77-1,0)</f>
        <v>140.19504640781636</v>
      </c>
      <c r="EI89" s="3" t="s">
        <v>13</v>
      </c>
      <c r="EK89" s="7">
        <v>0.14000000000000001</v>
      </c>
      <c r="EX89">
        <f t="shared" ca="1" si="262"/>
        <v>-42.754240004791086</v>
      </c>
      <c r="EY89">
        <f t="shared" si="274"/>
        <v>12</v>
      </c>
      <c r="EZ89" s="3" t="s">
        <v>13</v>
      </c>
      <c r="FA89" s="2" t="s">
        <v>32</v>
      </c>
      <c r="FB89">
        <f ca="1">OFFSET(EX11,FB77-1,0)</f>
        <v>133.94808972951014</v>
      </c>
      <c r="FC89" s="3" t="s">
        <v>13</v>
      </c>
      <c r="FE89" s="7">
        <v>0.14000000000000001</v>
      </c>
      <c r="FR89">
        <f t="shared" ca="1" si="263"/>
        <v>-42.743009778302039</v>
      </c>
      <c r="FS89">
        <f t="shared" si="275"/>
        <v>12</v>
      </c>
      <c r="FT89" s="3" t="s">
        <v>13</v>
      </c>
      <c r="FU89" s="2" t="s">
        <v>32</v>
      </c>
      <c r="FV89">
        <f ca="1">OFFSET(FR11,FV77-1,0)</f>
        <v>126.1067921450873</v>
      </c>
      <c r="FW89" s="3" t="s">
        <v>13</v>
      </c>
      <c r="FY89" s="7">
        <v>0.14000000000000001</v>
      </c>
      <c r="GL89">
        <f t="shared" ca="1" si="264"/>
        <v>-42.73022843844997</v>
      </c>
      <c r="GM89">
        <f t="shared" si="276"/>
        <v>12</v>
      </c>
      <c r="GN89" s="3" t="s">
        <v>13</v>
      </c>
      <c r="GO89" s="2" t="s">
        <v>32</v>
      </c>
      <c r="GP89">
        <f ca="1">OFFSET(GL11,GP77-1,0)</f>
        <v>116.3219174749043</v>
      </c>
      <c r="GQ89" s="3" t="s">
        <v>13</v>
      </c>
      <c r="GS89" s="7">
        <v>0.14000000000000001</v>
      </c>
      <c r="HF89">
        <f t="shared" ca="1" si="265"/>
        <v>-42.717949330767368</v>
      </c>
      <c r="HG89">
        <f t="shared" si="277"/>
        <v>12</v>
      </c>
      <c r="HH89" s="3" t="s">
        <v>13</v>
      </c>
      <c r="HI89" s="2" t="s">
        <v>32</v>
      </c>
      <c r="HJ89">
        <f ca="1">OFFSET(HF11,HJ77-1,0)</f>
        <v>103.76756122293867</v>
      </c>
      <c r="HK89" s="3" t="s">
        <v>13</v>
      </c>
      <c r="HM89" s="7">
        <v>0.14000000000000001</v>
      </c>
      <c r="HZ89">
        <f t="shared" ca="1" si="266"/>
        <v>-42.733159591708016</v>
      </c>
      <c r="IA89">
        <f t="shared" si="278"/>
        <v>12</v>
      </c>
      <c r="IB89" s="3" t="s">
        <v>13</v>
      </c>
      <c r="IC89" s="2" t="s">
        <v>32</v>
      </c>
      <c r="ID89">
        <f ca="1">OFFSET(HZ11,ID77-1,0)</f>
        <v>86.851661133055245</v>
      </c>
      <c r="IE89" s="3" t="s">
        <v>13</v>
      </c>
    </row>
    <row r="90" spans="2:239" x14ac:dyDescent="0.25">
      <c r="B90" s="7">
        <v>0.15</v>
      </c>
      <c r="O90">
        <f t="shared" ca="1" si="255"/>
        <v>-42.288620164290634</v>
      </c>
      <c r="P90">
        <f t="shared" si="267"/>
        <v>13</v>
      </c>
      <c r="Q90" s="3" t="s">
        <v>13</v>
      </c>
      <c r="R90" s="2" t="s">
        <v>33</v>
      </c>
      <c r="S90">
        <f ca="1">OFFSET(O11,S77,0)</f>
        <v>157.84313557431662</v>
      </c>
      <c r="T90" s="3" t="s">
        <v>13</v>
      </c>
      <c r="V90" s="7">
        <v>0.15</v>
      </c>
      <c r="AI90">
        <f t="shared" ca="1" si="256"/>
        <v>-42.279441557086685</v>
      </c>
      <c r="AJ90">
        <f t="shared" si="268"/>
        <v>13</v>
      </c>
      <c r="AK90" s="3" t="s">
        <v>13</v>
      </c>
      <c r="AL90" s="2" t="s">
        <v>33</v>
      </c>
      <c r="AM90">
        <f ca="1">OFFSET(AI11,AM77,0)</f>
        <v>155.22689552077946</v>
      </c>
      <c r="AO90" s="7">
        <v>0.15</v>
      </c>
      <c r="BB90">
        <f t="shared" ca="1" si="257"/>
        <v>-42.269676383232564</v>
      </c>
      <c r="BC90">
        <f t="shared" si="269"/>
        <v>13</v>
      </c>
      <c r="BD90" s="3" t="s">
        <v>13</v>
      </c>
      <c r="BE90" s="2" t="s">
        <v>33</v>
      </c>
      <c r="BF90">
        <f ca="1">OFFSET(BB11,BF77,0)</f>
        <v>151.09241178090099</v>
      </c>
      <c r="BG90" s="3" t="s">
        <v>13</v>
      </c>
      <c r="BI90" s="7">
        <v>0.15</v>
      </c>
      <c r="BV90">
        <f t="shared" ca="1" si="258"/>
        <v>-42.262059940301143</v>
      </c>
      <c r="BW90">
        <f t="shared" si="270"/>
        <v>13</v>
      </c>
      <c r="BX90" s="3" t="s">
        <v>13</v>
      </c>
      <c r="BY90" s="2" t="s">
        <v>33</v>
      </c>
      <c r="BZ90">
        <f ca="1">OFFSET(BV11,BZ77,0)</f>
        <v>147.8922456859529</v>
      </c>
      <c r="CA90" s="3" t="s">
        <v>13</v>
      </c>
      <c r="CC90" s="7">
        <v>0.15</v>
      </c>
      <c r="CP90">
        <f t="shared" ca="1" si="259"/>
        <v>-42.258924453258693</v>
      </c>
      <c r="CQ90">
        <f t="shared" si="271"/>
        <v>13</v>
      </c>
      <c r="CR90" s="3" t="s">
        <v>13</v>
      </c>
      <c r="CS90" s="2" t="s">
        <v>33</v>
      </c>
      <c r="CT90">
        <f ca="1">OFFSET(CP11,CT77,0)</f>
        <v>143.30874420783752</v>
      </c>
      <c r="CU90" s="3" t="s">
        <v>13</v>
      </c>
      <c r="CW90" s="7">
        <v>0.15</v>
      </c>
      <c r="DJ90">
        <f t="shared" ca="1" si="260"/>
        <v>-42.242912871587926</v>
      </c>
      <c r="DK90">
        <f t="shared" si="272"/>
        <v>13</v>
      </c>
      <c r="DL90" s="3" t="s">
        <v>13</v>
      </c>
      <c r="DM90" s="2" t="s">
        <v>33</v>
      </c>
      <c r="DN90">
        <f ca="1">OFFSET(DJ11,DN77,0)</f>
        <v>136.53973203320052</v>
      </c>
      <c r="DO90" s="3" t="s">
        <v>13</v>
      </c>
      <c r="DQ90" s="7">
        <v>0.15</v>
      </c>
      <c r="ED90">
        <f t="shared" ca="1" si="261"/>
        <v>-42.232254119847482</v>
      </c>
      <c r="EE90">
        <f t="shared" si="273"/>
        <v>13</v>
      </c>
      <c r="EF90" s="3" t="s">
        <v>13</v>
      </c>
      <c r="EG90" s="2" t="s">
        <v>33</v>
      </c>
      <c r="EH90">
        <f ca="1">OFFSET(ED11,EH77,0)</f>
        <v>131.96380287606868</v>
      </c>
      <c r="EI90" s="3" t="s">
        <v>13</v>
      </c>
      <c r="EK90" s="7">
        <v>0.15</v>
      </c>
      <c r="EX90">
        <f t="shared" ca="1" si="262"/>
        <v>-42.218806395951809</v>
      </c>
      <c r="EY90">
        <f t="shared" si="274"/>
        <v>13</v>
      </c>
      <c r="EZ90" s="3" t="s">
        <v>13</v>
      </c>
      <c r="FA90" s="2" t="s">
        <v>33</v>
      </c>
      <c r="FB90">
        <f ca="1">OFFSET(EX11,FB77,0)</f>
        <v>126.26043920387627</v>
      </c>
      <c r="FC90" s="3" t="s">
        <v>13</v>
      </c>
      <c r="FE90" s="7">
        <v>0.15</v>
      </c>
      <c r="FR90">
        <f t="shared" ca="1" si="263"/>
        <v>-42.206736436170239</v>
      </c>
      <c r="FS90">
        <f t="shared" si="275"/>
        <v>13</v>
      </c>
      <c r="FT90" s="3" t="s">
        <v>13</v>
      </c>
      <c r="FU90" s="2" t="s">
        <v>33</v>
      </c>
      <c r="FV90">
        <f ca="1">OFFSET(FR11,FV77,0)</f>
        <v>119.15966450050959</v>
      </c>
      <c r="FW90" s="3" t="s">
        <v>13</v>
      </c>
      <c r="FY90" s="7">
        <v>0.15</v>
      </c>
      <c r="GL90">
        <f t="shared" ca="1" si="264"/>
        <v>-42.193094088052916</v>
      </c>
      <c r="GM90">
        <f t="shared" si="276"/>
        <v>13</v>
      </c>
      <c r="GN90" s="3" t="s">
        <v>13</v>
      </c>
      <c r="GO90" s="2" t="s">
        <v>33</v>
      </c>
      <c r="GP90">
        <f ca="1">OFFSET(GL11,GP77,0)</f>
        <v>110.09553980663547</v>
      </c>
      <c r="GQ90" s="3" t="s">
        <v>13</v>
      </c>
      <c r="GS90" s="7">
        <v>0.15</v>
      </c>
      <c r="HF90">
        <f t="shared" ca="1" si="265"/>
        <v>-42.182385709480116</v>
      </c>
      <c r="HG90">
        <f t="shared" si="277"/>
        <v>13</v>
      </c>
      <c r="HH90" s="3" t="s">
        <v>13</v>
      </c>
      <c r="HI90" s="2" t="s">
        <v>33</v>
      </c>
      <c r="HJ90">
        <f ca="1">OFFSET(HF11,HJ77,0)</f>
        <v>98.419343489821202</v>
      </c>
      <c r="HK90" s="3" t="s">
        <v>13</v>
      </c>
      <c r="HM90" s="7">
        <v>0.15</v>
      </c>
      <c r="HZ90">
        <f t="shared" ca="1" si="266"/>
        <v>-42.198199526944961</v>
      </c>
      <c r="IA90">
        <f t="shared" si="278"/>
        <v>13</v>
      </c>
      <c r="IB90" s="3" t="s">
        <v>13</v>
      </c>
      <c r="IC90" s="2" t="s">
        <v>33</v>
      </c>
      <c r="ID90">
        <f ca="1">OFFSET(HZ11,ID77,0)</f>
        <v>82.541677855682977</v>
      </c>
      <c r="IE90" s="3" t="s">
        <v>13</v>
      </c>
    </row>
    <row r="91" spans="2:239" x14ac:dyDescent="0.25">
      <c r="B91" s="7">
        <v>0.16</v>
      </c>
      <c r="O91">
        <f t="shared" ca="1" si="255"/>
        <v>-41.758872266623044</v>
      </c>
      <c r="P91">
        <f t="shared" si="267"/>
        <v>14</v>
      </c>
      <c r="Q91" s="3" t="s">
        <v>13</v>
      </c>
      <c r="R91" s="2" t="s">
        <v>34</v>
      </c>
      <c r="S91">
        <f ca="1">OFFSET(O11,S77+1,0)</f>
        <v>148.00997920872592</v>
      </c>
      <c r="T91" s="3" t="s">
        <v>13</v>
      </c>
      <c r="V91" s="7">
        <v>0.16</v>
      </c>
      <c r="AI91">
        <f t="shared" ca="1" si="256"/>
        <v>-41.749991501677883</v>
      </c>
      <c r="AJ91">
        <f t="shared" si="268"/>
        <v>14</v>
      </c>
      <c r="AK91" s="3" t="s">
        <v>13</v>
      </c>
      <c r="AL91" s="2" t="s">
        <v>34</v>
      </c>
      <c r="AM91">
        <f ca="1">OFFSET(AI11,AM77+1,0)</f>
        <v>145.21328619213838</v>
      </c>
      <c r="AO91" s="7">
        <v>0.16</v>
      </c>
      <c r="BB91">
        <f t="shared" ca="1" si="257"/>
        <v>-41.739214846646249</v>
      </c>
      <c r="BC91">
        <f t="shared" si="269"/>
        <v>14</v>
      </c>
      <c r="BD91" s="3" t="s">
        <v>13</v>
      </c>
      <c r="BE91" s="2" t="s">
        <v>34</v>
      </c>
      <c r="BF91">
        <f ca="1">OFFSET(BB11,BF77+1,0)</f>
        <v>141.47144795973529</v>
      </c>
      <c r="BG91" s="3" t="s">
        <v>13</v>
      </c>
      <c r="BI91" s="7">
        <v>0.16</v>
      </c>
      <c r="BV91">
        <f t="shared" ca="1" si="258"/>
        <v>-41.730630294464518</v>
      </c>
      <c r="BW91">
        <f t="shared" si="270"/>
        <v>14</v>
      </c>
      <c r="BX91" s="3" t="s">
        <v>13</v>
      </c>
      <c r="BY91" s="2" t="s">
        <v>34</v>
      </c>
      <c r="BZ91">
        <f ca="1">OFFSET(BV11,BZ77+1,0)</f>
        <v>138.5469927949276</v>
      </c>
      <c r="CA91" s="3" t="s">
        <v>13</v>
      </c>
      <c r="CC91" s="7">
        <v>0.16</v>
      </c>
      <c r="CP91">
        <f t="shared" ca="1" si="259"/>
        <v>-41.723130225527839</v>
      </c>
      <c r="CQ91">
        <f t="shared" si="271"/>
        <v>14</v>
      </c>
      <c r="CR91" s="3" t="s">
        <v>13</v>
      </c>
      <c r="CS91" s="2" t="s">
        <v>34</v>
      </c>
      <c r="CT91">
        <f ca="1">OFFSET(CP11,CT77+1,0)</f>
        <v>134.37641169048658</v>
      </c>
      <c r="CU91" s="3" t="s">
        <v>13</v>
      </c>
      <c r="CW91" s="7">
        <v>0.16</v>
      </c>
      <c r="DJ91">
        <f t="shared" ca="1" si="260"/>
        <v>-41.706430853287024</v>
      </c>
      <c r="DK91">
        <f t="shared" si="272"/>
        <v>14</v>
      </c>
      <c r="DL91" s="3" t="s">
        <v>13</v>
      </c>
      <c r="DM91" s="2" t="s">
        <v>34</v>
      </c>
      <c r="DN91">
        <f ca="1">OFFSET(DJ11,DN77+1,0)</f>
        <v>128.22430084153402</v>
      </c>
      <c r="DO91" s="3" t="s">
        <v>13</v>
      </c>
      <c r="DQ91" s="7">
        <v>0.16</v>
      </c>
      <c r="ED91">
        <f t="shared" ca="1" si="261"/>
        <v>-41.695356049719869</v>
      </c>
      <c r="EE91">
        <f t="shared" si="273"/>
        <v>14</v>
      </c>
      <c r="EF91" s="3" t="s">
        <v>13</v>
      </c>
      <c r="EG91" s="2" t="s">
        <v>34</v>
      </c>
      <c r="EH91">
        <f ca="1">OFFSET(ED11,EH77+1,0)</f>
        <v>124.0528247274089</v>
      </c>
      <c r="EI91" s="3" t="s">
        <v>13</v>
      </c>
      <c r="EK91" s="7">
        <v>0.16</v>
      </c>
      <c r="EX91">
        <f t="shared" ca="1" si="262"/>
        <v>-41.681234092547932</v>
      </c>
      <c r="EY91">
        <f t="shared" si="274"/>
        <v>14</v>
      </c>
      <c r="EZ91" s="3" t="s">
        <v>13</v>
      </c>
      <c r="FA91" s="2" t="s">
        <v>34</v>
      </c>
      <c r="FB91">
        <f ca="1">OFFSET(EX11,FB77+1,0)</f>
        <v>118.83792190709681</v>
      </c>
      <c r="FC91" s="3" t="s">
        <v>13</v>
      </c>
      <c r="FE91" s="7">
        <v>0.16</v>
      </c>
      <c r="FR91">
        <f t="shared" ca="1" si="263"/>
        <v>-41.668372752323094</v>
      </c>
      <c r="FS91">
        <f t="shared" si="275"/>
        <v>14</v>
      </c>
      <c r="FT91" s="3" t="s">
        <v>13</v>
      </c>
      <c r="FU91" s="2" t="s">
        <v>34</v>
      </c>
      <c r="FV91">
        <f ca="1">OFFSET(FR11,FV77+1,0)</f>
        <v>112.30239904579221</v>
      </c>
      <c r="FW91" s="3" t="s">
        <v>13</v>
      </c>
      <c r="FY91" s="7">
        <v>0.16</v>
      </c>
      <c r="GL91">
        <f t="shared" ca="1" si="264"/>
        <v>-41.653843406811518</v>
      </c>
      <c r="GM91">
        <f t="shared" si="276"/>
        <v>14</v>
      </c>
      <c r="GN91" s="3" t="s">
        <v>13</v>
      </c>
      <c r="GO91" s="2" t="s">
        <v>34</v>
      </c>
      <c r="GP91">
        <f ca="1">OFFSET(GL11,GP77+1,0)</f>
        <v>103.93764837475121</v>
      </c>
      <c r="GQ91" s="3" t="s">
        <v>13</v>
      </c>
      <c r="GS91" s="7">
        <v>0.16</v>
      </c>
      <c r="HF91">
        <f t="shared" ca="1" si="265"/>
        <v>-41.645583799567987</v>
      </c>
      <c r="HG91">
        <f t="shared" si="277"/>
        <v>14</v>
      </c>
      <c r="HH91" s="3" t="s">
        <v>13</v>
      </c>
      <c r="HI91" s="2" t="s">
        <v>34</v>
      </c>
      <c r="HJ91">
        <f ca="1">OFFSET(HF11,HJ77+1,0)</f>
        <v>93.099906515819782</v>
      </c>
      <c r="HK91" s="3" t="s">
        <v>13</v>
      </c>
      <c r="HM91" s="7">
        <v>0.16</v>
      </c>
      <c r="HZ91">
        <f t="shared" ca="1" si="266"/>
        <v>-41.661352087782006</v>
      </c>
      <c r="IA91">
        <f t="shared" si="278"/>
        <v>14</v>
      </c>
      <c r="IB91" s="3" t="s">
        <v>13</v>
      </c>
      <c r="IC91" s="2" t="s">
        <v>34</v>
      </c>
      <c r="ID91">
        <f ca="1">OFFSET(HZ11,ID77+1,0)</f>
        <v>78.242821842718698</v>
      </c>
      <c r="IE91" s="3" t="s">
        <v>13</v>
      </c>
    </row>
    <row r="92" spans="2:239" x14ac:dyDescent="0.25">
      <c r="B92" s="7">
        <v>0.17</v>
      </c>
      <c r="O92">
        <f t="shared" ca="1" si="255"/>
        <v>-41.224312537784279</v>
      </c>
      <c r="P92">
        <f t="shared" si="267"/>
        <v>15</v>
      </c>
      <c r="Q92" s="3" t="s">
        <v>13</v>
      </c>
      <c r="R92" s="2" t="s">
        <v>35</v>
      </c>
      <c r="S92">
        <f ca="1">S81^2*(S82-S83)-S82^2*(S81-S83)+S83^2*(S81-S82)</f>
        <v>-1.9999999999999944E-6</v>
      </c>
      <c r="T92" s="3" t="s">
        <v>13</v>
      </c>
      <c r="V92" s="7">
        <v>0.17</v>
      </c>
      <c r="AI92">
        <f t="shared" ca="1" si="256"/>
        <v>-41.21672447562964</v>
      </c>
      <c r="AJ92">
        <f t="shared" si="268"/>
        <v>15</v>
      </c>
      <c r="AK92" s="3" t="s">
        <v>13</v>
      </c>
      <c r="AL92" s="2" t="s">
        <v>35</v>
      </c>
      <c r="AM92">
        <f ca="1">AM81^2*(AM82-AM83)-AM82^2*(AM81-AM83)+AM83^2*(AM81-AM82)</f>
        <v>-1.9999999999999944E-6</v>
      </c>
      <c r="AO92" s="7">
        <v>0.17</v>
      </c>
      <c r="BB92">
        <f t="shared" ca="1" si="257"/>
        <v>-41.205461719474457</v>
      </c>
      <c r="BC92">
        <f t="shared" si="269"/>
        <v>15</v>
      </c>
      <c r="BD92" s="3" t="s">
        <v>13</v>
      </c>
      <c r="BE92" s="2" t="s">
        <v>35</v>
      </c>
      <c r="BF92">
        <f ca="1">BF81^2*(BF82-BF83)-BF82^2*(BF81-BF83)+BF83^2*(BF81-BF82)</f>
        <v>-1.9999999999999944E-6</v>
      </c>
      <c r="BG92" s="3" t="s">
        <v>13</v>
      </c>
      <c r="BI92" s="7">
        <v>0.17</v>
      </c>
      <c r="BV92">
        <f t="shared" ca="1" si="258"/>
        <v>-41.196474670677553</v>
      </c>
      <c r="BW92">
        <f t="shared" si="270"/>
        <v>15</v>
      </c>
      <c r="BX92" s="3" t="s">
        <v>13</v>
      </c>
      <c r="BY92" s="2" t="s">
        <v>35</v>
      </c>
      <c r="BZ92">
        <f ca="1">BZ81^2*(BZ82-BZ83)-BZ82^2*(BZ81-BZ83)+BZ83^2*(BZ81-BZ82)</f>
        <v>-1.9999999999999944E-6</v>
      </c>
      <c r="CA92" s="3" t="s">
        <v>13</v>
      </c>
      <c r="CC92" s="7">
        <v>0.17</v>
      </c>
      <c r="CP92">
        <f t="shared" ca="1" si="259"/>
        <v>-41.184290138579001</v>
      </c>
      <c r="CQ92">
        <f t="shared" si="271"/>
        <v>15</v>
      </c>
      <c r="CR92" s="3" t="s">
        <v>13</v>
      </c>
      <c r="CS92" s="2" t="s">
        <v>35</v>
      </c>
      <c r="CT92">
        <f ca="1">CT81^2*(CT82-CT83)-CT82^2*(CT81-CT83)+CT83^2*(CT81-CT82)</f>
        <v>-1.9999999999999944E-6</v>
      </c>
      <c r="CU92" s="3" t="s">
        <v>13</v>
      </c>
      <c r="CW92" s="7">
        <v>0.17</v>
      </c>
      <c r="DJ92">
        <f t="shared" ca="1" si="260"/>
        <v>-41.166786559821595</v>
      </c>
      <c r="DK92">
        <f t="shared" si="272"/>
        <v>15</v>
      </c>
      <c r="DL92" s="3" t="s">
        <v>13</v>
      </c>
      <c r="DM92" s="2" t="s">
        <v>35</v>
      </c>
      <c r="DN92">
        <f ca="1">DN81^2*(DN82-DN83)-DN82^2*(DN81-DN83)+DN83^2*(DN81-DN82)</f>
        <v>-1.9999999999999944E-6</v>
      </c>
      <c r="DO92" s="3" t="s">
        <v>13</v>
      </c>
      <c r="DQ92" s="7">
        <v>0.17</v>
      </c>
      <c r="ED92">
        <f t="shared" ca="1" si="261"/>
        <v>-41.155404490374629</v>
      </c>
      <c r="EE92">
        <f t="shared" si="273"/>
        <v>15</v>
      </c>
      <c r="EF92" s="3" t="s">
        <v>13</v>
      </c>
      <c r="EG92" s="2" t="s">
        <v>35</v>
      </c>
      <c r="EH92">
        <f ca="1">EH81^2*(EH82-EH83)-EH82^2*(EH81-EH83)+EH83^2*(EH81-EH82)</f>
        <v>-1.9999999999999944E-6</v>
      </c>
      <c r="EI92" s="3" t="s">
        <v>13</v>
      </c>
      <c r="EK92" s="7">
        <v>0.17</v>
      </c>
      <c r="EX92">
        <f t="shared" ca="1" si="262"/>
        <v>-41.141523094579362</v>
      </c>
      <c r="EY92">
        <f t="shared" si="274"/>
        <v>15</v>
      </c>
      <c r="EZ92" s="3" t="s">
        <v>13</v>
      </c>
      <c r="FA92" s="2" t="s">
        <v>35</v>
      </c>
      <c r="FB92">
        <f ca="1">FB81^2*(FB82-FB83)-FB82^2*(FB81-FB83)+FB83^2*(FB81-FB82)</f>
        <v>-1.9999999999999944E-6</v>
      </c>
      <c r="FC92" s="3" t="s">
        <v>13</v>
      </c>
      <c r="FE92" s="7">
        <v>0.17</v>
      </c>
      <c r="FR92">
        <f t="shared" ca="1" si="263"/>
        <v>-41.127918726760576</v>
      </c>
      <c r="FS92">
        <f t="shared" si="275"/>
        <v>15</v>
      </c>
      <c r="FT92" s="3" t="s">
        <v>13</v>
      </c>
      <c r="FU92" s="2" t="s">
        <v>35</v>
      </c>
      <c r="FV92">
        <f ca="1">FV81^2*(FV82-FV83)-FV82^2*(FV81-FV83)+FV83^2*(FV81-FV82)</f>
        <v>-1.9999999999999944E-6</v>
      </c>
      <c r="FW92" s="3" t="s">
        <v>13</v>
      </c>
      <c r="FY92" s="7">
        <v>0.17</v>
      </c>
      <c r="GL92">
        <f t="shared" ca="1" si="264"/>
        <v>-41.112476394725419</v>
      </c>
      <c r="GM92">
        <f t="shared" si="276"/>
        <v>15</v>
      </c>
      <c r="GN92" s="3" t="s">
        <v>13</v>
      </c>
      <c r="GO92" s="2" t="s">
        <v>35</v>
      </c>
      <c r="GP92">
        <f ca="1">GP81^2*(GP82-GP83)-GP82^2*(GP81-GP83)+GP83^2*(GP81-GP82)</f>
        <v>-1.9999999999999944E-6</v>
      </c>
      <c r="GQ92" s="3" t="s">
        <v>13</v>
      </c>
      <c r="GS92" s="7">
        <v>0.17</v>
      </c>
      <c r="HF92">
        <f t="shared" ca="1" si="265"/>
        <v>-41.107518663408989</v>
      </c>
      <c r="HG92">
        <f t="shared" si="277"/>
        <v>15</v>
      </c>
      <c r="HH92" s="3" t="s">
        <v>13</v>
      </c>
      <c r="HI92" s="2" t="s">
        <v>35</v>
      </c>
      <c r="HJ92">
        <f ca="1">HJ81^2*(HJ82-HJ83)-HJ82^2*(HJ81-HJ83)+HJ83^2*(HJ81-HJ82)</f>
        <v>-1.9999999999999944E-6</v>
      </c>
      <c r="HK92" s="3" t="s">
        <v>13</v>
      </c>
      <c r="HM92" s="7">
        <v>0.17</v>
      </c>
      <c r="HZ92">
        <f t="shared" ca="1" si="266"/>
        <v>-41.122612207057607</v>
      </c>
      <c r="IA92">
        <f t="shared" si="278"/>
        <v>15</v>
      </c>
      <c r="IB92" s="3" t="s">
        <v>13</v>
      </c>
      <c r="IC92" s="2" t="s">
        <v>35</v>
      </c>
      <c r="ID92">
        <f ca="1">ID81^2*(ID82-ID83)-ID82^2*(ID81-ID83)+ID83^2*(ID81-ID82)</f>
        <v>-1.9999999999999944E-6</v>
      </c>
      <c r="IE92" s="3" t="s">
        <v>13</v>
      </c>
    </row>
    <row r="93" spans="2:239" x14ac:dyDescent="0.25">
      <c r="B93" s="7">
        <v>0.18</v>
      </c>
      <c r="O93">
        <f t="shared" ca="1" si="255"/>
        <v>-40.686438731279715</v>
      </c>
      <c r="P93">
        <f t="shared" si="267"/>
        <v>16</v>
      </c>
      <c r="Q93" s="3" t="s">
        <v>13</v>
      </c>
      <c r="R93" s="2" t="s">
        <v>24</v>
      </c>
      <c r="S93">
        <f ca="1">(S89*(S82-S83)-S90*(S81-S83)+S91*(S81-S82))/S92</f>
        <v>8468.7592143857473</v>
      </c>
      <c r="T93" s="3" t="s">
        <v>13</v>
      </c>
      <c r="V93" s="7">
        <v>0.18</v>
      </c>
      <c r="AI93">
        <f t="shared" ca="1" si="256"/>
        <v>-40.679204113913251</v>
      </c>
      <c r="AJ93">
        <f t="shared" si="268"/>
        <v>16</v>
      </c>
      <c r="AK93" s="3" t="s">
        <v>13</v>
      </c>
      <c r="AL93" s="2" t="s">
        <v>24</v>
      </c>
      <c r="AM93">
        <f ca="1">(AM89*(AM82-AM83)-AM90*(AM81-AM83)+AM91*(AM81-AM82))/AM92</f>
        <v>7017.7917601460722</v>
      </c>
      <c r="AO93" s="7">
        <v>0.18</v>
      </c>
      <c r="BB93">
        <f t="shared" ca="1" si="257"/>
        <v>-40.667569897503967</v>
      </c>
      <c r="BC93">
        <f t="shared" si="269"/>
        <v>16</v>
      </c>
      <c r="BD93" s="3" t="s">
        <v>13</v>
      </c>
      <c r="BE93" s="2" t="s">
        <v>24</v>
      </c>
      <c r="BF93">
        <f ca="1">(BF89*(BF82-BF83)-BF90*(BF81-BF83)+BF91*(BF81-BF82))/BF92</f>
        <v>6262.4980955080682</v>
      </c>
      <c r="BG93" s="3" t="s">
        <v>13</v>
      </c>
      <c r="BI93" s="7">
        <v>0.18</v>
      </c>
      <c r="BV93">
        <f t="shared" ca="1" si="258"/>
        <v>-40.658138469372773</v>
      </c>
      <c r="BW93">
        <f t="shared" si="270"/>
        <v>16</v>
      </c>
      <c r="BX93" s="3" t="s">
        <v>13</v>
      </c>
      <c r="BY93" s="2" t="s">
        <v>24</v>
      </c>
      <c r="BZ93">
        <f ca="1">(BZ89*(BZ82-BZ83)-BZ90*(BZ81-BZ83)+BZ91*(BZ81-BZ82))/BZ92</f>
        <v>5633.9367881477356</v>
      </c>
      <c r="CA93" s="3" t="s">
        <v>13</v>
      </c>
      <c r="CC93" s="7">
        <v>0.18</v>
      </c>
      <c r="CP93">
        <f t="shared" ca="1" si="259"/>
        <v>-40.644668660567397</v>
      </c>
      <c r="CQ93">
        <f t="shared" si="271"/>
        <v>16</v>
      </c>
      <c r="CR93" s="3" t="s">
        <v>13</v>
      </c>
      <c r="CS93" s="2" t="s">
        <v>24</v>
      </c>
      <c r="CT93">
        <f ca="1">(CT89*(CT82-CT83)-CT90*(CT81-CT83)+CT91*(CT81-CT82))/CT92</f>
        <v>4737.7745988800425</v>
      </c>
      <c r="CU93" s="3" t="s">
        <v>13</v>
      </c>
      <c r="CW93" s="7">
        <v>0.18</v>
      </c>
      <c r="DJ93">
        <f t="shared" ca="1" si="260"/>
        <v>-40.62619429749325</v>
      </c>
      <c r="DK93">
        <f t="shared" si="272"/>
        <v>16</v>
      </c>
      <c r="DL93" s="3" t="s">
        <v>13</v>
      </c>
      <c r="DM93" s="2" t="s">
        <v>24</v>
      </c>
      <c r="DN93">
        <f ca="1">(DN89*(DN82-DN83)-DN90*(DN81-DN83)+DN91*(DN81-DN82))/DN92</f>
        <v>2494.5848676579744</v>
      </c>
      <c r="DO93" s="3" t="s">
        <v>13</v>
      </c>
      <c r="DQ93" s="7">
        <v>0.18</v>
      </c>
      <c r="ED93">
        <f t="shared" ca="1" si="261"/>
        <v>-40.614088888231343</v>
      </c>
      <c r="EE93">
        <f t="shared" si="273"/>
        <v>16</v>
      </c>
      <c r="EF93" s="3" t="s">
        <v>13</v>
      </c>
      <c r="EG93" s="2" t="s">
        <v>24</v>
      </c>
      <c r="EH93">
        <f ca="1">(EH89*(EH82-EH83)-EH90*(EH81-EH83)+EH91*(EH81-EH82))/EH92</f>
        <v>1601.326915439465</v>
      </c>
      <c r="EI93" s="3" t="s">
        <v>13</v>
      </c>
      <c r="EK93" s="7">
        <v>0.18</v>
      </c>
      <c r="EX93">
        <f t="shared" ca="1" si="262"/>
        <v>-40.599873677274665</v>
      </c>
      <c r="EY93">
        <f t="shared" si="274"/>
        <v>16</v>
      </c>
      <c r="EZ93" s="3" t="s">
        <v>13</v>
      </c>
      <c r="FA93" s="2" t="s">
        <v>24</v>
      </c>
      <c r="FB93">
        <f ca="1">(FB89*(FB82-FB83)-FB90*(FB81-FB83)+FB91*(FB81-FB82))/FB92</f>
        <v>1325.6661442718791</v>
      </c>
      <c r="FC93" s="3" t="s">
        <v>13</v>
      </c>
      <c r="FE93" s="7">
        <v>0.18</v>
      </c>
      <c r="FR93">
        <f t="shared" ca="1" si="263"/>
        <v>-40.585369250862151</v>
      </c>
      <c r="FS93">
        <f t="shared" si="275"/>
        <v>16</v>
      </c>
      <c r="FT93" s="3" t="s">
        <v>13</v>
      </c>
      <c r="FU93" s="2" t="s">
        <v>24</v>
      </c>
      <c r="FV93">
        <f ca="1">(FV89*(FV82-FV83)-FV90*(FV81-FV83)+FV91*(FV81-FV82))/FV92</f>
        <v>449.31094930145258</v>
      </c>
      <c r="FW93" s="3" t="s">
        <v>13</v>
      </c>
      <c r="FY93" s="7">
        <v>0.18</v>
      </c>
      <c r="GL93">
        <f t="shared" ca="1" si="264"/>
        <v>-40.569190366890602</v>
      </c>
      <c r="GM93">
        <f t="shared" si="276"/>
        <v>16</v>
      </c>
      <c r="GN93" s="3" t="s">
        <v>13</v>
      </c>
      <c r="GO93" s="2" t="s">
        <v>24</v>
      </c>
      <c r="GP93">
        <f ca="1">(GP89*(GP82-GP83)-GP90*(GP81-GP83)+GP91*(GP81-GP82))/GP92</f>
        <v>342.4311819226765</v>
      </c>
      <c r="GQ93" s="3" t="s">
        <v>13</v>
      </c>
      <c r="GS93" s="7">
        <v>0.18</v>
      </c>
      <c r="HF93">
        <f t="shared" ca="1" si="265"/>
        <v>-40.566946432427272</v>
      </c>
      <c r="HG93">
        <f t="shared" si="277"/>
        <v>16</v>
      </c>
      <c r="HH93" s="3" t="s">
        <v>13</v>
      </c>
      <c r="HI93" s="2" t="s">
        <v>24</v>
      </c>
      <c r="HJ93">
        <f ca="1">(HJ89*(HJ82-HJ83)-HJ90*(HJ81-HJ83)+HJ91*(HJ81-HJ82))/HJ92</f>
        <v>143.90379558010298</v>
      </c>
      <c r="HK93" s="3" t="s">
        <v>13</v>
      </c>
      <c r="HM93" s="7">
        <v>0.18</v>
      </c>
      <c r="HZ93">
        <f t="shared" ca="1" si="266"/>
        <v>-40.582261242869841</v>
      </c>
      <c r="IA93">
        <f t="shared" si="278"/>
        <v>16</v>
      </c>
      <c r="IB93" s="3" t="s">
        <v>13</v>
      </c>
      <c r="IC93" s="2" t="s">
        <v>24</v>
      </c>
      <c r="ID93">
        <f ca="1">(ID89*(ID82-ID83)-ID90*(ID81-ID83)+ID91*(ID81-ID82))/ID92</f>
        <v>55.63632203986495</v>
      </c>
      <c r="IE93" s="3" t="s">
        <v>13</v>
      </c>
    </row>
    <row r="94" spans="2:239" x14ac:dyDescent="0.25">
      <c r="B94" s="7">
        <v>0.19</v>
      </c>
      <c r="O94">
        <f t="shared" ca="1" si="255"/>
        <v>-40.145375640930119</v>
      </c>
      <c r="P94">
        <f t="shared" si="267"/>
        <v>17</v>
      </c>
      <c r="Q94" s="3" t="s">
        <v>13</v>
      </c>
      <c r="R94" s="2" t="s">
        <v>25</v>
      </c>
      <c r="S94">
        <f ca="1">(S81^2*(S90-S91)-S82^2*(S89-S91)+S83^2*(S89-S90))/S92</f>
        <v>-3439.2558087309553</v>
      </c>
      <c r="T94" s="3" t="s">
        <v>13</v>
      </c>
      <c r="V94" s="7">
        <v>0.19</v>
      </c>
      <c r="AI94">
        <f t="shared" ca="1" si="256"/>
        <v>-40.138461147162303</v>
      </c>
      <c r="AJ94">
        <f t="shared" si="268"/>
        <v>17</v>
      </c>
      <c r="AK94" s="3" t="s">
        <v>13</v>
      </c>
      <c r="AL94" s="2" t="s">
        <v>25</v>
      </c>
      <c r="AM94">
        <f ca="1">(AM81^2*(AM90-AM91)-AM82^2*(AM89-AM91)+AM83^2*(AM89-AM90))/AM92</f>
        <v>-3036.5205433065062</v>
      </c>
      <c r="AO94" s="7">
        <v>0.19</v>
      </c>
      <c r="BB94">
        <f t="shared" ca="1" si="257"/>
        <v>-40.126591951661212</v>
      </c>
      <c r="BC94">
        <f t="shared" si="269"/>
        <v>17</v>
      </c>
      <c r="BD94" s="3" t="s">
        <v>13</v>
      </c>
      <c r="BE94" s="2" t="s">
        <v>25</v>
      </c>
      <c r="BF94">
        <f ca="1">(BF81^2*(BF90-BF91)-BF82^2*(BF89-BF91)+BF83^2*(BF89-BF90))/BF92</f>
        <v>-2778.2208298139453</v>
      </c>
      <c r="BG94" s="3" t="s">
        <v>13</v>
      </c>
      <c r="BI94" s="7">
        <v>0.19</v>
      </c>
      <c r="BV94">
        <f t="shared" ca="1" si="258"/>
        <v>-40.116784175155651</v>
      </c>
      <c r="BW94">
        <f t="shared" si="270"/>
        <v>17</v>
      </c>
      <c r="BX94" s="3" t="s">
        <v>13</v>
      </c>
      <c r="BY94" s="2" t="s">
        <v>25</v>
      </c>
      <c r="BZ94">
        <f ca="1">(BZ81^2*(BZ90-BZ91)-BZ82^2*(BZ89-BZ91)+BZ83^2*(BZ89-BZ90))/BZ92</f>
        <v>-2568.3669576654011</v>
      </c>
      <c r="CA94" s="3" t="s">
        <v>13</v>
      </c>
      <c r="CC94" s="7">
        <v>0.19</v>
      </c>
      <c r="CP94">
        <f t="shared" ca="1" si="259"/>
        <v>-40.102816542416022</v>
      </c>
      <c r="CQ94">
        <f t="shared" si="271"/>
        <v>17</v>
      </c>
      <c r="CR94" s="3" t="s">
        <v>13</v>
      </c>
      <c r="CS94" s="2" t="s">
        <v>25</v>
      </c>
      <c r="CT94">
        <f ca="1">(CT81^2*(CT90-CT91)-CT82^2*(CT89-CT91)+CT83^2*(CT89-CT90))/CT92</f>
        <v>-2267.1878854103525</v>
      </c>
      <c r="CU94" s="3" t="s">
        <v>13</v>
      </c>
      <c r="CW94" s="7">
        <v>0.19</v>
      </c>
      <c r="DJ94">
        <f t="shared" ca="1" si="260"/>
        <v>-40.083474945999384</v>
      </c>
      <c r="DK94">
        <f t="shared" si="272"/>
        <v>17</v>
      </c>
      <c r="DL94" s="3" t="s">
        <v>13</v>
      </c>
      <c r="DM94" s="2" t="s">
        <v>25</v>
      </c>
      <c r="DN94">
        <f ca="1">(DN81^2*(DN90-DN91)-DN82^2*(DN89-DN91)+DN83^2*(DN89-DN90))/DN92</f>
        <v>-1554.9727307874643</v>
      </c>
      <c r="DO94" s="3" t="s">
        <v>13</v>
      </c>
      <c r="DQ94" s="7">
        <v>0.19</v>
      </c>
      <c r="ED94">
        <f t="shared" ca="1" si="261"/>
        <v>-40.070769536827441</v>
      </c>
      <c r="EE94">
        <f t="shared" si="273"/>
        <v>17</v>
      </c>
      <c r="EF94" s="3" t="s">
        <v>13</v>
      </c>
      <c r="EG94" s="2" t="s">
        <v>25</v>
      </c>
      <c r="EH94">
        <f ca="1">(EH81^2*(EH90-EH91)-EH82^2*(EH89-EH91)+EH83^2*(EH89-EH90))/EH92</f>
        <v>-1255.4826203434213</v>
      </c>
      <c r="EI94" s="3" t="s">
        <v>13</v>
      </c>
      <c r="EK94" s="7">
        <v>0.19</v>
      </c>
      <c r="EX94">
        <f t="shared" ca="1" si="262"/>
        <v>-40.056209430442394</v>
      </c>
      <c r="EY94">
        <f t="shared" si="274"/>
        <v>17</v>
      </c>
      <c r="EZ94" s="3" t="s">
        <v>13</v>
      </c>
      <c r="FA94" s="2" t="s">
        <v>25</v>
      </c>
      <c r="FB94">
        <f ca="1">(FB81^2*(FB90-FB91)-FB82^2*(FB89-FB91)+FB83^2*(FB89-FB90))/FB92</f>
        <v>-1126.6949115168072</v>
      </c>
      <c r="FC94" s="3" t="s">
        <v>13</v>
      </c>
      <c r="FE94" s="7">
        <v>0.19</v>
      </c>
      <c r="FR94">
        <f t="shared" ca="1" si="263"/>
        <v>-40.040723078426311</v>
      </c>
      <c r="FS94">
        <f t="shared" si="275"/>
        <v>17</v>
      </c>
      <c r="FT94" s="3" t="s">
        <v>13</v>
      </c>
      <c r="FU94" s="2" t="s">
        <v>25</v>
      </c>
      <c r="FV94">
        <f ca="1">(FV81^2*(FV90-FV91)-FV82^2*(FV89-FV91)+FV83^2*(FV89-FV90))/FV92</f>
        <v>-816.0267207691802</v>
      </c>
      <c r="FW94" s="3" t="s">
        <v>13</v>
      </c>
      <c r="FY94" s="7">
        <v>0.19</v>
      </c>
      <c r="GL94">
        <f t="shared" ca="1" si="264"/>
        <v>-40.024023546426029</v>
      </c>
      <c r="GM94">
        <f t="shared" si="276"/>
        <v>17</v>
      </c>
      <c r="GN94" s="3" t="s">
        <v>13</v>
      </c>
      <c r="GO94" s="2" t="s">
        <v>25</v>
      </c>
      <c r="GP94">
        <f ca="1">(GP81^2*(GP90-GP91)-GP82^2*(GP89-GP91)+GP83^2*(GP89-GP90))/GP92</f>
        <v>-715.09418594603778</v>
      </c>
      <c r="GQ94" s="3" t="s">
        <v>13</v>
      </c>
      <c r="GS94" s="7">
        <v>0.19</v>
      </c>
      <c r="HF94">
        <f t="shared" ca="1" si="265"/>
        <v>-40.022476747499539</v>
      </c>
      <c r="HG94">
        <f t="shared" si="277"/>
        <v>17</v>
      </c>
      <c r="HH94" s="3" t="s">
        <v>13</v>
      </c>
      <c r="HI94" s="2" t="s">
        <v>25</v>
      </c>
      <c r="HJ94">
        <f ca="1">(HJ81^2*(HJ90-HJ91)-HJ82^2*(HJ89-HJ91)+HJ83^2*(HJ89-HJ90))/HJ92</f>
        <v>-573.67579811839505</v>
      </c>
      <c r="HK94" s="3" t="s">
        <v>13</v>
      </c>
      <c r="HM94" s="7">
        <v>0.19</v>
      </c>
      <c r="HZ94">
        <f t="shared" ca="1" si="266"/>
        <v>-40.040598677683512</v>
      </c>
      <c r="IA94">
        <f t="shared" si="278"/>
        <v>17</v>
      </c>
      <c r="IB94" s="3" t="s">
        <v>13</v>
      </c>
      <c r="IC94" s="2" t="s">
        <v>25</v>
      </c>
      <c r="ID94">
        <f ca="1">(ID81^2*(ID90-ID91)-ID82^2*(ID89-ID91)+ID83^2*(ID89-ID90))/ID92</f>
        <v>-446.0201346880034</v>
      </c>
      <c r="IE94" s="3" t="s">
        <v>13</v>
      </c>
    </row>
    <row r="95" spans="2:239" x14ac:dyDescent="0.25">
      <c r="B95" s="7">
        <v>0.2</v>
      </c>
      <c r="O95">
        <f t="shared" ca="1" si="255"/>
        <v>-39.603356169333452</v>
      </c>
      <c r="P95">
        <f t="shared" si="267"/>
        <v>18</v>
      </c>
      <c r="Q95" s="3" t="s">
        <v>13</v>
      </c>
      <c r="R95" s="2" t="s">
        <v>26</v>
      </c>
      <c r="S95">
        <f ca="1">(S81^2*(S82*S91-S83*S90)-S82^2*(S81*S91-S83*S89)+S83^2*(S81*S90-S82*S89))/S92</f>
        <v>473.35126819465216</v>
      </c>
      <c r="T95" s="3" t="s">
        <v>13</v>
      </c>
      <c r="V95" s="7">
        <v>0.2</v>
      </c>
      <c r="AI95">
        <f t="shared" ca="1" si="256"/>
        <v>-39.594824846680709</v>
      </c>
      <c r="AJ95">
        <f t="shared" si="268"/>
        <v>18</v>
      </c>
      <c r="AK95" s="3" t="s">
        <v>13</v>
      </c>
      <c r="AL95" s="2" t="s">
        <v>26</v>
      </c>
      <c r="AM95">
        <f ca="1">(AM81^2*(AM82*AM91-AM83*AM90)-AM82^2*(AM81*AM91-AM83*AM89)+AM83^2*(AM81*AM90-AM82*AM89))/AM92</f>
        <v>442.79105308484822</v>
      </c>
      <c r="AO95" s="7">
        <v>0.2</v>
      </c>
      <c r="BB95">
        <f t="shared" ca="1" si="257"/>
        <v>-39.582841485612342</v>
      </c>
      <c r="BC95">
        <f t="shared" si="269"/>
        <v>18</v>
      </c>
      <c r="BD95" s="3" t="s">
        <v>13</v>
      </c>
      <c r="BE95" s="2" t="s">
        <v>26</v>
      </c>
      <c r="BF95">
        <f ca="1">(BF81^2*(BF82*BF91-BF83*BF90)-BF82^2*(BF81*BF91-BF83*BF89)+BF83^2*(BF81*BF90-BF82*BF89))/BF92</f>
        <v>417.2983652829127</v>
      </c>
      <c r="BG95" s="3" t="s">
        <v>13</v>
      </c>
      <c r="BI95" s="7">
        <v>0.2</v>
      </c>
      <c r="BV95">
        <f t="shared" ca="1" si="258"/>
        <v>-39.57268223236477</v>
      </c>
      <c r="BW95">
        <f t="shared" si="270"/>
        <v>18</v>
      </c>
      <c r="BX95" s="3" t="s">
        <v>13</v>
      </c>
      <c r="BY95" s="2" t="s">
        <v>26</v>
      </c>
      <c r="BZ95">
        <f ca="1">(BZ81^2*(BZ82*BZ91-BZ83*BZ90)-BZ82^2*(BZ81*BZ91-BZ83*BZ89)+BZ83^2*(BZ81*BZ90-BZ82*BZ89))/BZ92</f>
        <v>397.03845871139174</v>
      </c>
      <c r="CA95" s="3" t="s">
        <v>13</v>
      </c>
      <c r="CC95" s="7">
        <v>0.2</v>
      </c>
      <c r="CP95">
        <f t="shared" ca="1" si="259"/>
        <v>-39.558750135226795</v>
      </c>
      <c r="CQ95">
        <f t="shared" si="271"/>
        <v>18</v>
      </c>
      <c r="CR95" s="3" t="s">
        <v>13</v>
      </c>
      <c r="CS95" s="2" t="s">
        <v>26</v>
      </c>
      <c r="CT95">
        <f ca="1">(CT81^2*(CT82*CT91-CT83*CT90)-CT82^2*(CT81*CT91-CT83*CT89)+CT83^2*(CT81*CT90-CT82*CT89))/CT92</f>
        <v>367.85466602721436</v>
      </c>
      <c r="CU95" s="3" t="s">
        <v>13</v>
      </c>
      <c r="CW95" s="7">
        <v>0.2</v>
      </c>
      <c r="DJ95">
        <f t="shared" ca="1" si="260"/>
        <v>-39.538565586633808</v>
      </c>
      <c r="DK95">
        <f t="shared" si="272"/>
        <v>18</v>
      </c>
      <c r="DL95" s="3" t="s">
        <v>13</v>
      </c>
      <c r="DM95" s="2" t="s">
        <v>26</v>
      </c>
      <c r="DN95">
        <f ca="1">(DN81^2*(DN82*DN91-DN83*DN90)-DN82^2*(DN81*DN91-DN83*DN89)+DN83^2*(DN81*DN90-DN82*DN89))/DN92</f>
        <v>305.34205093733863</v>
      </c>
      <c r="DO95" s="3" t="s">
        <v>13</v>
      </c>
      <c r="DQ95" s="7">
        <v>0.2</v>
      </c>
      <c r="ED95">
        <f t="shared" ca="1" si="261"/>
        <v>-39.525247035861248</v>
      </c>
      <c r="EE95">
        <f t="shared" si="273"/>
        <v>18</v>
      </c>
      <c r="EF95" s="3" t="s">
        <v>13</v>
      </c>
      <c r="EG95" s="2" t="s">
        <v>26</v>
      </c>
      <c r="EH95">
        <f ca="1">(EH81^2*(EH82*EH91-EH83*EH90)-EH82^2*(EH81*EH91-EH83*EH89)+EH83^2*(EH81*EH90-EH82*EH89))/EH92</f>
        <v>276.34536218156751</v>
      </c>
      <c r="EI95" s="3" t="s">
        <v>13</v>
      </c>
      <c r="EK95" s="7">
        <v>0.2</v>
      </c>
      <c r="EX95">
        <f t="shared" ca="1" si="262"/>
        <v>-39.5105000841398</v>
      </c>
      <c r="EY95">
        <f t="shared" si="274"/>
        <v>18</v>
      </c>
      <c r="EZ95" s="3" t="s">
        <v>13</v>
      </c>
      <c r="FA95" s="2" t="s">
        <v>26</v>
      </c>
      <c r="FB95">
        <f ca="1">(FB81^2*(FB82*FB91-FB83*FB90)-FB82^2*(FB81*FB91-FB83*FB89)+FB83^2*(FB81*FB90-FB82*FB89))/FB92</f>
        <v>258.01467038847892</v>
      </c>
      <c r="FC95" s="3" t="s">
        <v>13</v>
      </c>
      <c r="FE95" s="7">
        <v>0.2</v>
      </c>
      <c r="FR95">
        <f t="shared" ca="1" si="263"/>
        <v>-39.493982653852733</v>
      </c>
      <c r="FS95">
        <f t="shared" si="275"/>
        <v>18</v>
      </c>
      <c r="FT95" s="3" t="s">
        <v>13</v>
      </c>
      <c r="FU95" s="2" t="s">
        <v>26</v>
      </c>
      <c r="FV95">
        <f ca="1">(FV81^2*(FV82*FV91-FV83*FV90)-FV82^2*(FV81*FV91-FV83*FV89)+FV83^2*(FV81*FV90-FV82*FV89))/FV92</f>
        <v>224.59691080190379</v>
      </c>
      <c r="FW95" s="3" t="s">
        <v>13</v>
      </c>
      <c r="FY95" s="7">
        <v>0.2</v>
      </c>
      <c r="GL95">
        <f t="shared" ca="1" si="264"/>
        <v>-39.476889009687071</v>
      </c>
      <c r="GM95">
        <f t="shared" si="276"/>
        <v>18</v>
      </c>
      <c r="GN95" s="3" t="s">
        <v>13</v>
      </c>
      <c r="GO95" s="2" t="s">
        <v>26</v>
      </c>
      <c r="GP95">
        <f ca="1">(GP81^2*(GP82*GP91-GP83*GP90)-GP82^2*(GP81*GP91-GP83*GP89)+GP83^2*(GP81*GP90-GP82*GP89))/GP92</f>
        <v>203.49707467340733</v>
      </c>
      <c r="GQ95" s="3" t="s">
        <v>13</v>
      </c>
      <c r="GS95" s="7">
        <v>0.2</v>
      </c>
      <c r="HF95">
        <f t="shared" ca="1" si="265"/>
        <v>-39.475313485357255</v>
      </c>
      <c r="HG95">
        <f t="shared" si="277"/>
        <v>18</v>
      </c>
      <c r="HH95" s="3" t="s">
        <v>13</v>
      </c>
      <c r="HI95" s="2" t="s">
        <v>26</v>
      </c>
      <c r="HJ95">
        <f ca="1">(HJ81^2*(HJ82*HJ91-HJ83*HJ90)-HJ82^2*(HJ81*HJ91-HJ83*HJ89)+HJ83^2*(HJ81*HJ90-HJ82*HJ89))/HJ92</f>
        <v>175.91344083302312</v>
      </c>
      <c r="HK95" s="3" t="s">
        <v>13</v>
      </c>
      <c r="HM95" s="7">
        <v>0.2</v>
      </c>
      <c r="HZ95">
        <f t="shared" ca="1" si="266"/>
        <v>-39.497361060642731</v>
      </c>
      <c r="IA95">
        <f t="shared" si="278"/>
        <v>18</v>
      </c>
      <c r="IB95" s="3" t="s">
        <v>13</v>
      </c>
      <c r="IC95" s="2" t="s">
        <v>26</v>
      </c>
      <c r="ID95">
        <f ca="1">(ID81^2*(ID82*ID91-ID83*ID90)-ID82^2*(ID81*ID91-ID83*ID89)+ID83^2*(ID81*ID90-ID82*ID89))/ID92</f>
        <v>143.89402480003253</v>
      </c>
      <c r="IE95" s="3" t="s">
        <v>13</v>
      </c>
    </row>
    <row r="96" spans="2:239" x14ac:dyDescent="0.25">
      <c r="B96" s="7">
        <v>0.21</v>
      </c>
      <c r="O96">
        <f t="shared" ca="1" si="255"/>
        <v>-39.059124778329426</v>
      </c>
      <c r="P96">
        <f t="shared" si="267"/>
        <v>19</v>
      </c>
      <c r="Q96" s="3" t="s">
        <v>13</v>
      </c>
      <c r="R96" s="2" t="s">
        <v>44</v>
      </c>
      <c r="S96">
        <f ca="1">(S93*S88+S94)*S88+S95</f>
        <v>151.75044604994548</v>
      </c>
      <c r="T96" s="3" t="s">
        <v>13</v>
      </c>
      <c r="V96" s="7">
        <v>0.21</v>
      </c>
      <c r="AI96">
        <f t="shared" ca="1" si="256"/>
        <v>-39.050273897979316</v>
      </c>
      <c r="AJ96">
        <f t="shared" si="268"/>
        <v>19</v>
      </c>
      <c r="AK96" s="3" t="s">
        <v>13</v>
      </c>
      <c r="AL96" s="2" t="s">
        <v>44</v>
      </c>
      <c r="AM96">
        <f ca="1">(AM93*AM88+AM94)*AM88+AM95</f>
        <v>149.22404139718094</v>
      </c>
      <c r="AO96" s="7">
        <v>0.21</v>
      </c>
      <c r="BB96">
        <f t="shared" ca="1" si="257"/>
        <v>-39.037633630422967</v>
      </c>
      <c r="BC96">
        <f t="shared" si="269"/>
        <v>19</v>
      </c>
      <c r="BD96" s="3" t="s">
        <v>13</v>
      </c>
      <c r="BE96" s="2" t="s">
        <v>44</v>
      </c>
      <c r="BF96">
        <f ca="1">(BF93*BF88+BF94)*BF88+BF95</f>
        <v>145.50518209154444</v>
      </c>
      <c r="BG96" s="3" t="s">
        <v>13</v>
      </c>
      <c r="BI96" s="7">
        <v>0.21</v>
      </c>
      <c r="BV96">
        <f t="shared" ca="1" si="258"/>
        <v>-39.027462147527594</v>
      </c>
      <c r="BW96">
        <f t="shared" si="270"/>
        <v>19</v>
      </c>
      <c r="BX96" s="3" t="s">
        <v>13</v>
      </c>
      <c r="BY96" s="2" t="s">
        <v>44</v>
      </c>
      <c r="BZ96">
        <f ca="1">(BZ93*BZ88+BZ94)*BZ88+BZ95</f>
        <v>142.60270444075226</v>
      </c>
      <c r="CA96" s="3" t="s">
        <v>13</v>
      </c>
      <c r="CC96" s="7">
        <v>0.21</v>
      </c>
      <c r="CP96">
        <f t="shared" ca="1" si="259"/>
        <v>-39.013022605476017</v>
      </c>
      <c r="CQ96">
        <f t="shared" si="271"/>
        <v>19</v>
      </c>
      <c r="CR96" s="3" t="s">
        <v>13</v>
      </c>
      <c r="CS96" s="2" t="s">
        <v>44</v>
      </c>
      <c r="CT96">
        <f ca="1">(CT93*CT88+CT94)*CT88+CT95</f>
        <v>138.29623095805033</v>
      </c>
      <c r="CU96" s="3" t="s">
        <v>13</v>
      </c>
      <c r="CW96" s="7">
        <v>0.21</v>
      </c>
      <c r="DJ96">
        <f t="shared" ca="1" si="260"/>
        <v>-38.992252220886499</v>
      </c>
      <c r="DK96">
        <f t="shared" si="272"/>
        <v>19</v>
      </c>
      <c r="DL96" s="3" t="s">
        <v>13</v>
      </c>
      <c r="DM96" s="2" t="s">
        <v>44</v>
      </c>
      <c r="DN96">
        <f ca="1">(DN93*DN88+DN94)*DN88+DN95</f>
        <v>132.1628908112354</v>
      </c>
      <c r="DO96" s="3" t="s">
        <v>13</v>
      </c>
      <c r="DQ96" s="7">
        <v>0.21</v>
      </c>
      <c r="ED96">
        <f t="shared" ca="1" si="261"/>
        <v>-38.978322089069266</v>
      </c>
      <c r="EE96">
        <f t="shared" si="273"/>
        <v>19</v>
      </c>
      <c r="EF96" s="3" t="s">
        <v>13</v>
      </c>
      <c r="EG96" s="2" t="s">
        <v>44</v>
      </c>
      <c r="EH96">
        <f ca="1">(EH93*EH88+EH94)*EH88+EH95</f>
        <v>127.97296990035227</v>
      </c>
      <c r="EI96" s="3" t="s">
        <v>13</v>
      </c>
      <c r="EK96" s="7">
        <v>0.21</v>
      </c>
      <c r="EX96">
        <f t="shared" ca="1" si="262"/>
        <v>-38.962539613493014</v>
      </c>
      <c r="EY96">
        <f t="shared" si="274"/>
        <v>19</v>
      </c>
      <c r="EZ96" s="3" t="s">
        <v>13</v>
      </c>
      <c r="FA96" s="2" t="s">
        <v>44</v>
      </c>
      <c r="FB96">
        <f ca="1">(FB93*FB88+FB94)*FB88+FB95</f>
        <v>122.7013210181008</v>
      </c>
      <c r="FC96" s="3" t="s">
        <v>13</v>
      </c>
      <c r="FE96" s="7">
        <v>0.21</v>
      </c>
      <c r="FR96">
        <f t="shared" ca="1" si="263"/>
        <v>-38.945595610961263</v>
      </c>
      <c r="FS96">
        <f t="shared" si="275"/>
        <v>19</v>
      </c>
      <c r="FT96" s="3" t="s">
        <v>13</v>
      </c>
      <c r="FU96" s="2" t="s">
        <v>44</v>
      </c>
      <c r="FV96">
        <f ca="1">(FV93*FV88+FV94)*FV88+FV95</f>
        <v>116.04015170326078</v>
      </c>
      <c r="FW96" s="3" t="s">
        <v>13</v>
      </c>
      <c r="FY96" s="7">
        <v>0.21</v>
      </c>
      <c r="GL96">
        <f t="shared" ca="1" si="264"/>
        <v>-38.928478472910122</v>
      </c>
      <c r="GM96">
        <f t="shared" si="276"/>
        <v>19</v>
      </c>
      <c r="GN96" s="3" t="s">
        <v>13</v>
      </c>
      <c r="GO96" s="2" t="s">
        <v>44</v>
      </c>
      <c r="GP96">
        <f ca="1">(GP93*GP88+GP94)*GP88+GP95</f>
        <v>107.4448943287417</v>
      </c>
      <c r="GQ96" s="3" t="s">
        <v>13</v>
      </c>
      <c r="GS96" s="7">
        <v>0.21</v>
      </c>
      <c r="HF96">
        <f t="shared" ca="1" si="265"/>
        <v>-38.926853592524814</v>
      </c>
      <c r="HG96">
        <f t="shared" si="277"/>
        <v>19</v>
      </c>
      <c r="HH96" s="3" t="s">
        <v>13</v>
      </c>
      <c r="HI96" s="2" t="s">
        <v>44</v>
      </c>
      <c r="HJ96">
        <f ca="1">(HJ93*HJ88+HJ94)*HJ88+HJ95</f>
        <v>96.25112571982271</v>
      </c>
      <c r="HK96" s="3" t="s">
        <v>13</v>
      </c>
      <c r="HM96" s="7">
        <v>0.21</v>
      </c>
      <c r="HZ96">
        <f t="shared" ca="1" si="266"/>
        <v>-38.952399371735233</v>
      </c>
      <c r="IA96">
        <f t="shared" si="278"/>
        <v>19</v>
      </c>
      <c r="IB96" s="3" t="s">
        <v>13</v>
      </c>
      <c r="IC96" s="2" t="s">
        <v>44</v>
      </c>
      <c r="ID96">
        <f ca="1">(ID93*ID88+ID94)*ID88+ID95</f>
        <v>80.66510804193743</v>
      </c>
      <c r="IE96" s="3" t="s">
        <v>13</v>
      </c>
    </row>
    <row r="97" spans="15:239" x14ac:dyDescent="0.25">
      <c r="O97"/>
      <c r="Q97" s="3" t="s">
        <v>13</v>
      </c>
      <c r="T97" s="3" t="s">
        <v>13</v>
      </c>
      <c r="AI97"/>
      <c r="AK97" s="3" t="s">
        <v>13</v>
      </c>
      <c r="BB97"/>
      <c r="BD97" s="3" t="s">
        <v>13</v>
      </c>
      <c r="BG97" s="3" t="s">
        <v>13</v>
      </c>
      <c r="BV97"/>
      <c r="BX97" s="3" t="s">
        <v>13</v>
      </c>
      <c r="CA97" s="3" t="s">
        <v>13</v>
      </c>
      <c r="CP97"/>
      <c r="CR97" s="3" t="s">
        <v>13</v>
      </c>
      <c r="CU97" s="3" t="s">
        <v>13</v>
      </c>
      <c r="DJ97"/>
      <c r="DL97" s="3" t="s">
        <v>13</v>
      </c>
      <c r="DO97" s="3" t="s">
        <v>13</v>
      </c>
      <c r="ED97"/>
      <c r="EF97" s="3" t="s">
        <v>13</v>
      </c>
      <c r="EI97" s="3" t="s">
        <v>13</v>
      </c>
      <c r="EX97"/>
      <c r="EZ97" s="3" t="s">
        <v>13</v>
      </c>
      <c r="FC97" s="3" t="s">
        <v>13</v>
      </c>
      <c r="FR97"/>
      <c r="FT97" s="3" t="s">
        <v>13</v>
      </c>
      <c r="FW97" s="3" t="s">
        <v>13</v>
      </c>
      <c r="GL97"/>
      <c r="GN97" s="3" t="s">
        <v>13</v>
      </c>
      <c r="GQ97" s="3" t="s">
        <v>13</v>
      </c>
      <c r="HF97"/>
      <c r="HH97" s="3" t="s">
        <v>13</v>
      </c>
      <c r="HK97" s="3" t="s">
        <v>13</v>
      </c>
      <c r="HZ97"/>
      <c r="IB97" s="3" t="s">
        <v>13</v>
      </c>
      <c r="IE97" s="3" t="s">
        <v>13</v>
      </c>
    </row>
    <row r="98" spans="15:239" x14ac:dyDescent="0.25">
      <c r="O98"/>
      <c r="Q98" s="3" t="s">
        <v>13</v>
      </c>
      <c r="T98" s="3" t="s">
        <v>13</v>
      </c>
      <c r="AI98"/>
      <c r="AK98" s="3" t="s">
        <v>13</v>
      </c>
      <c r="BB98"/>
      <c r="BD98" s="3" t="s">
        <v>13</v>
      </c>
      <c r="BG98" s="3" t="s">
        <v>13</v>
      </c>
      <c r="BV98"/>
      <c r="BX98" s="3" t="s">
        <v>13</v>
      </c>
      <c r="CA98" s="3" t="s">
        <v>13</v>
      </c>
      <c r="CP98"/>
      <c r="CR98" s="3" t="s">
        <v>13</v>
      </c>
      <c r="CU98" s="3" t="s">
        <v>13</v>
      </c>
      <c r="DJ98"/>
      <c r="DL98" s="3" t="s">
        <v>13</v>
      </c>
      <c r="DO98" s="3" t="s">
        <v>13</v>
      </c>
      <c r="ED98"/>
      <c r="EF98" s="3" t="s">
        <v>13</v>
      </c>
      <c r="EI98" s="3" t="s">
        <v>13</v>
      </c>
      <c r="EX98"/>
      <c r="EZ98" s="3" t="s">
        <v>13</v>
      </c>
      <c r="FC98" s="3" t="s">
        <v>13</v>
      </c>
      <c r="FR98"/>
      <c r="FT98" s="3" t="s">
        <v>13</v>
      </c>
      <c r="FW98" s="3" t="s">
        <v>13</v>
      </c>
      <c r="GL98"/>
      <c r="GN98" s="3" t="s">
        <v>13</v>
      </c>
      <c r="GQ98" s="3" t="s">
        <v>13</v>
      </c>
      <c r="HF98"/>
      <c r="HH98" s="3" t="s">
        <v>13</v>
      </c>
      <c r="HK98" s="3" t="s">
        <v>13</v>
      </c>
      <c r="HZ98"/>
      <c r="IB98" s="3" t="s">
        <v>13</v>
      </c>
      <c r="IE98" s="3" t="s">
        <v>13</v>
      </c>
    </row>
    <row r="99" spans="15:239" x14ac:dyDescent="0.25">
      <c r="Q99" s="3" t="s">
        <v>13</v>
      </c>
      <c r="T99" s="3" t="s">
        <v>13</v>
      </c>
      <c r="AK99" s="3" t="s">
        <v>13</v>
      </c>
      <c r="BD99" s="3" t="s">
        <v>13</v>
      </c>
      <c r="BG99" s="3" t="s">
        <v>13</v>
      </c>
      <c r="BX99" s="3" t="s">
        <v>13</v>
      </c>
      <c r="CA99" s="3" t="s">
        <v>13</v>
      </c>
      <c r="CR99" s="3" t="s">
        <v>13</v>
      </c>
      <c r="CU99" s="3" t="s">
        <v>13</v>
      </c>
      <c r="DL99" s="3" t="s">
        <v>13</v>
      </c>
      <c r="DO99" s="3" t="s">
        <v>13</v>
      </c>
      <c r="EF99" s="3" t="s">
        <v>13</v>
      </c>
      <c r="EI99" s="3" t="s">
        <v>13</v>
      </c>
      <c r="EZ99" s="3" t="s">
        <v>13</v>
      </c>
      <c r="FC99" s="3" t="s">
        <v>13</v>
      </c>
      <c r="FT99" s="3" t="s">
        <v>13</v>
      </c>
      <c r="FW99" s="3" t="s">
        <v>13</v>
      </c>
      <c r="GN99" s="3" t="s">
        <v>13</v>
      </c>
      <c r="GQ99" s="3" t="s">
        <v>13</v>
      </c>
      <c r="HH99" s="3" t="s">
        <v>13</v>
      </c>
      <c r="HK99" s="3" t="s">
        <v>13</v>
      </c>
      <c r="IB99" s="3" t="s">
        <v>13</v>
      </c>
      <c r="IE99" s="3" t="s">
        <v>13</v>
      </c>
    </row>
    <row r="100" spans="15:239" x14ac:dyDescent="0.25">
      <c r="Q100" s="3" t="s">
        <v>13</v>
      </c>
      <c r="T100" s="3" t="s">
        <v>13</v>
      </c>
      <c r="AK100" s="3" t="s">
        <v>13</v>
      </c>
      <c r="BD100" s="3" t="s">
        <v>13</v>
      </c>
      <c r="BG100" s="3" t="s">
        <v>13</v>
      </c>
      <c r="BX100" s="3" t="s">
        <v>13</v>
      </c>
      <c r="CA100" s="3" t="s">
        <v>13</v>
      </c>
      <c r="CR100" s="3" t="s">
        <v>13</v>
      </c>
      <c r="CU100" s="3" t="s">
        <v>13</v>
      </c>
      <c r="DL100" s="3" t="s">
        <v>13</v>
      </c>
      <c r="DO100" s="3" t="s">
        <v>13</v>
      </c>
      <c r="EF100" s="3" t="s">
        <v>13</v>
      </c>
      <c r="EI100" s="3" t="s">
        <v>13</v>
      </c>
      <c r="EZ100" s="3" t="s">
        <v>13</v>
      </c>
      <c r="FC100" s="3" t="s">
        <v>13</v>
      </c>
      <c r="FT100" s="3" t="s">
        <v>13</v>
      </c>
      <c r="FW100" s="3" t="s">
        <v>13</v>
      </c>
      <c r="GN100" s="3" t="s">
        <v>13</v>
      </c>
      <c r="GQ100" s="3" t="s">
        <v>13</v>
      </c>
      <c r="HH100" s="3" t="s">
        <v>13</v>
      </c>
      <c r="HK100" s="3" t="s">
        <v>13</v>
      </c>
      <c r="IB100" s="3" t="s">
        <v>13</v>
      </c>
      <c r="IE100" s="3" t="s">
        <v>13</v>
      </c>
    </row>
    <row r="101" spans="15:239" x14ac:dyDescent="0.25">
      <c r="Q101" s="3" t="s">
        <v>13</v>
      </c>
      <c r="T101" s="3" t="s">
        <v>13</v>
      </c>
      <c r="AK101" s="3" t="s">
        <v>13</v>
      </c>
      <c r="BD101" s="3" t="s">
        <v>13</v>
      </c>
      <c r="BG101" s="3" t="s">
        <v>13</v>
      </c>
      <c r="BX101" s="3" t="s">
        <v>13</v>
      </c>
      <c r="CA101" s="3" t="s">
        <v>13</v>
      </c>
      <c r="CR101" s="3" t="s">
        <v>13</v>
      </c>
      <c r="CU101" s="3" t="s">
        <v>13</v>
      </c>
      <c r="DL101" s="3" t="s">
        <v>13</v>
      </c>
      <c r="DO101" s="3" t="s">
        <v>13</v>
      </c>
      <c r="EF101" s="3" t="s">
        <v>13</v>
      </c>
      <c r="EI101" s="3" t="s">
        <v>13</v>
      </c>
      <c r="EZ101" s="3" t="s">
        <v>13</v>
      </c>
      <c r="FC101" s="3" t="s">
        <v>13</v>
      </c>
      <c r="FT101" s="3" t="s">
        <v>13</v>
      </c>
      <c r="FW101" s="3" t="s">
        <v>13</v>
      </c>
      <c r="GN101" s="3" t="s">
        <v>13</v>
      </c>
      <c r="GQ101" s="3" t="s">
        <v>13</v>
      </c>
      <c r="HH101" s="3" t="s">
        <v>13</v>
      </c>
      <c r="HK101" s="3" t="s">
        <v>13</v>
      </c>
      <c r="IB101" s="3" t="s">
        <v>13</v>
      </c>
      <c r="IE101" s="3" t="s">
        <v>13</v>
      </c>
    </row>
    <row r="102" spans="15:239" x14ac:dyDescent="0.25">
      <c r="Q102" s="3" t="s">
        <v>13</v>
      </c>
      <c r="T102" s="3" t="s">
        <v>13</v>
      </c>
      <c r="AK102" s="3" t="s">
        <v>13</v>
      </c>
      <c r="BD102" s="3" t="s">
        <v>13</v>
      </c>
      <c r="BG102" s="3" t="s">
        <v>13</v>
      </c>
      <c r="BX102" s="3" t="s">
        <v>13</v>
      </c>
      <c r="CA102" s="3" t="s">
        <v>13</v>
      </c>
      <c r="CR102" s="3" t="s">
        <v>13</v>
      </c>
      <c r="CU102" s="3" t="s">
        <v>13</v>
      </c>
      <c r="DL102" s="3" t="s">
        <v>13</v>
      </c>
      <c r="DO102" s="3" t="s">
        <v>13</v>
      </c>
      <c r="EF102" s="3" t="s">
        <v>13</v>
      </c>
      <c r="EI102" s="3" t="s">
        <v>13</v>
      </c>
      <c r="EZ102" s="3" t="s">
        <v>13</v>
      </c>
      <c r="FC102" s="3" t="s">
        <v>13</v>
      </c>
      <c r="FT102" s="3" t="s">
        <v>13</v>
      </c>
      <c r="FW102" s="3" t="s">
        <v>13</v>
      </c>
      <c r="GN102" s="3" t="s">
        <v>13</v>
      </c>
      <c r="GQ102" s="3" t="s">
        <v>13</v>
      </c>
      <c r="HH102" s="3" t="s">
        <v>13</v>
      </c>
      <c r="HK102" s="3" t="s">
        <v>13</v>
      </c>
      <c r="IB102" s="3" t="s">
        <v>13</v>
      </c>
      <c r="IE102" s="3" t="s">
        <v>13</v>
      </c>
    </row>
    <row r="103" spans="15:239" x14ac:dyDescent="0.25">
      <c r="Q103" s="3" t="s">
        <v>13</v>
      </c>
      <c r="T103" s="3" t="s">
        <v>13</v>
      </c>
      <c r="AK103" s="3" t="s">
        <v>13</v>
      </c>
      <c r="BD103" s="3" t="s">
        <v>13</v>
      </c>
      <c r="BG103" s="3" t="s">
        <v>13</v>
      </c>
      <c r="BX103" s="3" t="s">
        <v>13</v>
      </c>
      <c r="CA103" s="3" t="s">
        <v>13</v>
      </c>
      <c r="CR103" s="3" t="s">
        <v>13</v>
      </c>
      <c r="CU103" s="3" t="s">
        <v>13</v>
      </c>
      <c r="DL103" s="3" t="s">
        <v>13</v>
      </c>
      <c r="DO103" s="3" t="s">
        <v>13</v>
      </c>
      <c r="EF103" s="3" t="s">
        <v>13</v>
      </c>
      <c r="EI103" s="3" t="s">
        <v>13</v>
      </c>
      <c r="EZ103" s="3" t="s">
        <v>13</v>
      </c>
      <c r="FC103" s="3" t="s">
        <v>13</v>
      </c>
      <c r="FT103" s="3" t="s">
        <v>13</v>
      </c>
      <c r="FW103" s="3" t="s">
        <v>13</v>
      </c>
      <c r="GN103" s="3" t="s">
        <v>13</v>
      </c>
      <c r="GQ103" s="3" t="s">
        <v>13</v>
      </c>
      <c r="HH103" s="3" t="s">
        <v>13</v>
      </c>
      <c r="HK103" s="3" t="s">
        <v>13</v>
      </c>
      <c r="IB103" s="3" t="s">
        <v>13</v>
      </c>
      <c r="IE103" s="3" t="s">
        <v>13</v>
      </c>
    </row>
    <row r="104" spans="15:239" x14ac:dyDescent="0.25">
      <c r="Q104" s="3" t="s">
        <v>13</v>
      </c>
      <c r="T104" s="3" t="s">
        <v>13</v>
      </c>
      <c r="AK104" s="3" t="s">
        <v>13</v>
      </c>
      <c r="BD104" s="3" t="s">
        <v>13</v>
      </c>
      <c r="BG104" s="3" t="s">
        <v>13</v>
      </c>
      <c r="BX104" s="3" t="s">
        <v>13</v>
      </c>
      <c r="CA104" s="3" t="s">
        <v>13</v>
      </c>
      <c r="CR104" s="3" t="s">
        <v>13</v>
      </c>
      <c r="CU104" s="3" t="s">
        <v>13</v>
      </c>
      <c r="DL104" s="3" t="s">
        <v>13</v>
      </c>
      <c r="DO104" s="3" t="s">
        <v>13</v>
      </c>
      <c r="EF104" s="3" t="s">
        <v>13</v>
      </c>
      <c r="EI104" s="3" t="s">
        <v>13</v>
      </c>
      <c r="EZ104" s="3" t="s">
        <v>13</v>
      </c>
      <c r="FC104" s="3" t="s">
        <v>13</v>
      </c>
      <c r="FT104" s="3" t="s">
        <v>13</v>
      </c>
      <c r="FW104" s="3" t="s">
        <v>13</v>
      </c>
      <c r="GN104" s="3" t="s">
        <v>13</v>
      </c>
      <c r="GQ104" s="3" t="s">
        <v>13</v>
      </c>
      <c r="HH104" s="3" t="s">
        <v>13</v>
      </c>
      <c r="HK104" s="3" t="s">
        <v>13</v>
      </c>
      <c r="IB104" s="3" t="s">
        <v>13</v>
      </c>
      <c r="IE104" s="3" t="s">
        <v>13</v>
      </c>
    </row>
    <row r="105" spans="15:239" x14ac:dyDescent="0.25">
      <c r="Q105" s="3" t="s">
        <v>13</v>
      </c>
      <c r="T105" s="3" t="s">
        <v>13</v>
      </c>
      <c r="AK105" s="3" t="s">
        <v>13</v>
      </c>
      <c r="BD105" s="3" t="s">
        <v>13</v>
      </c>
      <c r="BG105" s="3" t="s">
        <v>13</v>
      </c>
      <c r="BX105" s="3" t="s">
        <v>13</v>
      </c>
      <c r="CA105" s="3" t="s">
        <v>13</v>
      </c>
      <c r="CR105" s="3" t="s">
        <v>13</v>
      </c>
      <c r="CU105" s="3" t="s">
        <v>13</v>
      </c>
      <c r="DL105" s="3" t="s">
        <v>13</v>
      </c>
      <c r="DO105" s="3" t="s">
        <v>13</v>
      </c>
      <c r="EF105" s="3" t="s">
        <v>13</v>
      </c>
      <c r="EI105" s="3" t="s">
        <v>13</v>
      </c>
      <c r="EZ105" s="3" t="s">
        <v>13</v>
      </c>
      <c r="FC105" s="3" t="s">
        <v>13</v>
      </c>
      <c r="FT105" s="3" t="s">
        <v>13</v>
      </c>
      <c r="FW105" s="3" t="s">
        <v>13</v>
      </c>
      <c r="GN105" s="3" t="s">
        <v>13</v>
      </c>
      <c r="GQ105" s="3" t="s">
        <v>13</v>
      </c>
      <c r="HH105" s="3" t="s">
        <v>13</v>
      </c>
      <c r="HK105" s="3" t="s">
        <v>13</v>
      </c>
      <c r="IB105" s="3" t="s">
        <v>13</v>
      </c>
      <c r="IE105" s="3" t="s">
        <v>13</v>
      </c>
    </row>
    <row r="106" spans="15:239" x14ac:dyDescent="0.25">
      <c r="Q106" s="3" t="s">
        <v>13</v>
      </c>
      <c r="T106" s="3" t="s">
        <v>13</v>
      </c>
      <c r="AK106" s="3" t="s">
        <v>13</v>
      </c>
      <c r="BD106" s="3" t="s">
        <v>13</v>
      </c>
      <c r="BG106" s="3" t="s">
        <v>13</v>
      </c>
      <c r="BX106" s="3" t="s">
        <v>13</v>
      </c>
      <c r="CA106" s="3" t="s">
        <v>13</v>
      </c>
      <c r="CR106" s="3" t="s">
        <v>13</v>
      </c>
      <c r="CU106" s="3" t="s">
        <v>13</v>
      </c>
      <c r="DL106" s="3" t="s">
        <v>13</v>
      </c>
      <c r="DO106" s="3" t="s">
        <v>13</v>
      </c>
      <c r="EF106" s="3" t="s">
        <v>13</v>
      </c>
      <c r="EI106" s="3" t="s">
        <v>13</v>
      </c>
      <c r="EZ106" s="3" t="s">
        <v>13</v>
      </c>
      <c r="FC106" s="3" t="s">
        <v>13</v>
      </c>
      <c r="FT106" s="3" t="s">
        <v>13</v>
      </c>
      <c r="FW106" s="3" t="s">
        <v>13</v>
      </c>
      <c r="GN106" s="3" t="s">
        <v>13</v>
      </c>
      <c r="GQ106" s="3" t="s">
        <v>13</v>
      </c>
      <c r="HH106" s="3" t="s">
        <v>13</v>
      </c>
      <c r="HK106" s="3" t="s">
        <v>13</v>
      </c>
      <c r="IB106" s="3" t="s">
        <v>13</v>
      </c>
      <c r="IE106" s="3" t="s">
        <v>13</v>
      </c>
    </row>
    <row r="107" spans="15:239" x14ac:dyDescent="0.25">
      <c r="Q107" s="3" t="s">
        <v>13</v>
      </c>
      <c r="T107" s="3" t="s">
        <v>13</v>
      </c>
      <c r="AK107" s="3" t="s">
        <v>13</v>
      </c>
      <c r="BD107" s="3" t="s">
        <v>13</v>
      </c>
      <c r="BG107" s="3" t="s">
        <v>13</v>
      </c>
      <c r="BX107" s="3" t="s">
        <v>13</v>
      </c>
      <c r="CA107" s="3" t="s">
        <v>13</v>
      </c>
      <c r="CR107" s="3" t="s">
        <v>13</v>
      </c>
      <c r="CU107" s="3" t="s">
        <v>13</v>
      </c>
      <c r="DL107" s="3" t="s">
        <v>13</v>
      </c>
      <c r="DO107" s="3" t="s">
        <v>13</v>
      </c>
      <c r="EF107" s="3" t="s">
        <v>13</v>
      </c>
      <c r="EI107" s="3" t="s">
        <v>13</v>
      </c>
      <c r="EZ107" s="3" t="s">
        <v>13</v>
      </c>
      <c r="FC107" s="3" t="s">
        <v>13</v>
      </c>
      <c r="FT107" s="3" t="s">
        <v>13</v>
      </c>
      <c r="FW107" s="3" t="s">
        <v>13</v>
      </c>
      <c r="GN107" s="3" t="s">
        <v>13</v>
      </c>
      <c r="GQ107" s="3" t="s">
        <v>13</v>
      </c>
      <c r="HH107" s="3" t="s">
        <v>13</v>
      </c>
      <c r="HK107" s="3" t="s">
        <v>13</v>
      </c>
      <c r="IB107" s="3" t="s">
        <v>13</v>
      </c>
      <c r="IE107" s="3" t="s">
        <v>13</v>
      </c>
    </row>
    <row r="108" spans="15:239" x14ac:dyDescent="0.25">
      <c r="Q108" s="3" t="s">
        <v>13</v>
      </c>
      <c r="T108" s="3" t="s">
        <v>13</v>
      </c>
      <c r="AK108" s="3" t="s">
        <v>13</v>
      </c>
      <c r="BD108" s="3" t="s">
        <v>13</v>
      </c>
      <c r="BG108" s="3" t="s">
        <v>13</v>
      </c>
      <c r="BX108" s="3" t="s">
        <v>13</v>
      </c>
      <c r="CA108" s="3" t="s">
        <v>13</v>
      </c>
      <c r="CR108" s="3" t="s">
        <v>13</v>
      </c>
      <c r="CU108" s="3" t="s">
        <v>13</v>
      </c>
      <c r="DL108" s="3" t="s">
        <v>13</v>
      </c>
      <c r="DO108" s="3" t="s">
        <v>13</v>
      </c>
      <c r="EF108" s="3" t="s">
        <v>13</v>
      </c>
      <c r="EI108" s="3" t="s">
        <v>13</v>
      </c>
      <c r="EZ108" s="3" t="s">
        <v>13</v>
      </c>
      <c r="FC108" s="3" t="s">
        <v>13</v>
      </c>
      <c r="FT108" s="3" t="s">
        <v>13</v>
      </c>
      <c r="FW108" s="3" t="s">
        <v>13</v>
      </c>
      <c r="GN108" s="3" t="s">
        <v>13</v>
      </c>
      <c r="GQ108" s="3" t="s">
        <v>13</v>
      </c>
      <c r="HH108" s="3" t="s">
        <v>13</v>
      </c>
      <c r="HK108" s="3" t="s">
        <v>13</v>
      </c>
      <c r="IB108" s="3" t="s">
        <v>13</v>
      </c>
      <c r="IE108" s="3" t="s">
        <v>13</v>
      </c>
    </row>
    <row r="109" spans="15:239" x14ac:dyDescent="0.25">
      <c r="Q109" s="3" t="s">
        <v>13</v>
      </c>
      <c r="T109" s="3" t="s">
        <v>13</v>
      </c>
      <c r="AK109" s="3" t="s">
        <v>13</v>
      </c>
      <c r="BD109" s="3" t="s">
        <v>13</v>
      </c>
      <c r="BG109" s="3" t="s">
        <v>13</v>
      </c>
      <c r="BX109" s="3" t="s">
        <v>13</v>
      </c>
      <c r="CA109" s="3" t="s">
        <v>13</v>
      </c>
      <c r="CR109" s="3" t="s">
        <v>13</v>
      </c>
      <c r="CU109" s="3" t="s">
        <v>13</v>
      </c>
      <c r="DL109" s="3" t="s">
        <v>13</v>
      </c>
      <c r="DO109" s="3" t="s">
        <v>13</v>
      </c>
      <c r="EF109" s="3" t="s">
        <v>13</v>
      </c>
      <c r="EI109" s="3" t="s">
        <v>13</v>
      </c>
      <c r="EZ109" s="3" t="s">
        <v>13</v>
      </c>
      <c r="FC109" s="3" t="s">
        <v>13</v>
      </c>
      <c r="FT109" s="3" t="s">
        <v>13</v>
      </c>
      <c r="FW109" s="3" t="s">
        <v>13</v>
      </c>
      <c r="GN109" s="3" t="s">
        <v>13</v>
      </c>
      <c r="GQ109" s="3" t="s">
        <v>13</v>
      </c>
      <c r="HH109" s="3" t="s">
        <v>13</v>
      </c>
      <c r="HK109" s="3" t="s">
        <v>13</v>
      </c>
      <c r="IB109" s="3" t="s">
        <v>13</v>
      </c>
      <c r="IE109" s="3" t="s">
        <v>13</v>
      </c>
    </row>
    <row r="110" spans="15:239" x14ac:dyDescent="0.25">
      <c r="Q110" s="3" t="s">
        <v>13</v>
      </c>
      <c r="T110" s="3" t="s">
        <v>13</v>
      </c>
      <c r="AK110" s="3" t="s">
        <v>13</v>
      </c>
      <c r="BD110" s="3" t="s">
        <v>13</v>
      </c>
      <c r="BG110" s="3" t="s">
        <v>13</v>
      </c>
      <c r="BX110" s="3" t="s">
        <v>13</v>
      </c>
      <c r="CA110" s="3" t="s">
        <v>13</v>
      </c>
      <c r="CR110" s="3" t="s">
        <v>13</v>
      </c>
      <c r="CU110" s="3" t="s">
        <v>13</v>
      </c>
      <c r="DL110" s="3" t="s">
        <v>13</v>
      </c>
      <c r="DO110" s="3" t="s">
        <v>13</v>
      </c>
      <c r="EF110" s="3" t="s">
        <v>13</v>
      </c>
      <c r="EI110" s="3" t="s">
        <v>13</v>
      </c>
      <c r="EZ110" s="3" t="s">
        <v>13</v>
      </c>
      <c r="FC110" s="3" t="s">
        <v>13</v>
      </c>
      <c r="FT110" s="3" t="s">
        <v>13</v>
      </c>
      <c r="FW110" s="3" t="s">
        <v>13</v>
      </c>
      <c r="GN110" s="3" t="s">
        <v>13</v>
      </c>
      <c r="GQ110" s="3" t="s">
        <v>13</v>
      </c>
      <c r="HH110" s="3" t="s">
        <v>13</v>
      </c>
      <c r="HK110" s="3" t="s">
        <v>13</v>
      </c>
      <c r="IB110" s="3" t="s">
        <v>13</v>
      </c>
      <c r="IE110" s="3" t="s">
        <v>13</v>
      </c>
    </row>
    <row r="111" spans="15:239" x14ac:dyDescent="0.25">
      <c r="Q111" s="3" t="s">
        <v>13</v>
      </c>
      <c r="T111" s="3" t="s">
        <v>13</v>
      </c>
      <c r="AK111" s="3" t="s">
        <v>13</v>
      </c>
      <c r="BD111" s="3" t="s">
        <v>13</v>
      </c>
      <c r="BG111" s="3" t="s">
        <v>13</v>
      </c>
      <c r="BX111" s="3" t="s">
        <v>13</v>
      </c>
      <c r="CA111" s="3" t="s">
        <v>13</v>
      </c>
      <c r="CR111" s="3" t="s">
        <v>13</v>
      </c>
      <c r="CU111" s="3" t="s">
        <v>13</v>
      </c>
      <c r="DL111" s="3" t="s">
        <v>13</v>
      </c>
      <c r="DO111" s="3" t="s">
        <v>13</v>
      </c>
      <c r="EF111" s="3" t="s">
        <v>13</v>
      </c>
      <c r="EI111" s="3" t="s">
        <v>13</v>
      </c>
      <c r="EZ111" s="3" t="s">
        <v>13</v>
      </c>
      <c r="FC111" s="3" t="s">
        <v>13</v>
      </c>
      <c r="FT111" s="3" t="s">
        <v>13</v>
      </c>
      <c r="FW111" s="3" t="s">
        <v>13</v>
      </c>
      <c r="GN111" s="3" t="s">
        <v>13</v>
      </c>
      <c r="GQ111" s="3" t="s">
        <v>13</v>
      </c>
      <c r="HH111" s="3" t="s">
        <v>13</v>
      </c>
      <c r="HK111" s="3" t="s">
        <v>13</v>
      </c>
      <c r="IB111" s="3" t="s">
        <v>13</v>
      </c>
      <c r="IE111" s="3" t="s">
        <v>13</v>
      </c>
    </row>
    <row r="112" spans="15:239" x14ac:dyDescent="0.25">
      <c r="Q112" s="3" t="s">
        <v>13</v>
      </c>
      <c r="T112" s="3" t="s">
        <v>13</v>
      </c>
      <c r="AK112" s="3" t="s">
        <v>13</v>
      </c>
      <c r="BD112" s="3" t="s">
        <v>13</v>
      </c>
      <c r="BG112" s="3" t="s">
        <v>13</v>
      </c>
      <c r="BX112" s="3" t="s">
        <v>13</v>
      </c>
      <c r="CA112" s="3" t="s">
        <v>13</v>
      </c>
      <c r="CR112" s="3" t="s">
        <v>13</v>
      </c>
      <c r="CU112" s="3" t="s">
        <v>13</v>
      </c>
      <c r="DL112" s="3" t="s">
        <v>13</v>
      </c>
      <c r="DO112" s="3" t="s">
        <v>13</v>
      </c>
      <c r="EF112" s="3" t="s">
        <v>13</v>
      </c>
      <c r="EI112" s="3" t="s">
        <v>13</v>
      </c>
      <c r="EZ112" s="3" t="s">
        <v>13</v>
      </c>
      <c r="FC112" s="3" t="s">
        <v>13</v>
      </c>
      <c r="FT112" s="3" t="s">
        <v>13</v>
      </c>
      <c r="FW112" s="3" t="s">
        <v>13</v>
      </c>
      <c r="GN112" s="3" t="s">
        <v>13</v>
      </c>
      <c r="GQ112" s="3" t="s">
        <v>13</v>
      </c>
      <c r="HH112" s="3" t="s">
        <v>13</v>
      </c>
      <c r="HK112" s="3" t="s">
        <v>13</v>
      </c>
      <c r="IB112" s="3" t="s">
        <v>13</v>
      </c>
      <c r="IE112" s="3" t="s">
        <v>13</v>
      </c>
    </row>
    <row r="113" spans="17:239" x14ac:dyDescent="0.25">
      <c r="Q113" s="3" t="s">
        <v>13</v>
      </c>
      <c r="T113" s="3" t="s">
        <v>13</v>
      </c>
      <c r="AK113" s="3" t="s">
        <v>13</v>
      </c>
      <c r="BD113" s="3" t="s">
        <v>13</v>
      </c>
      <c r="BG113" s="3" t="s">
        <v>13</v>
      </c>
      <c r="BX113" s="3" t="s">
        <v>13</v>
      </c>
      <c r="CA113" s="3" t="s">
        <v>13</v>
      </c>
      <c r="CR113" s="3" t="s">
        <v>13</v>
      </c>
      <c r="CU113" s="3" t="s">
        <v>13</v>
      </c>
      <c r="DL113" s="3" t="s">
        <v>13</v>
      </c>
      <c r="DO113" s="3" t="s">
        <v>13</v>
      </c>
      <c r="EF113" s="3" t="s">
        <v>13</v>
      </c>
      <c r="EI113" s="3" t="s">
        <v>13</v>
      </c>
      <c r="EZ113" s="3" t="s">
        <v>13</v>
      </c>
      <c r="FC113" s="3" t="s">
        <v>13</v>
      </c>
      <c r="FT113" s="3" t="s">
        <v>13</v>
      </c>
      <c r="FW113" s="3" t="s">
        <v>13</v>
      </c>
      <c r="GN113" s="3" t="s">
        <v>13</v>
      </c>
      <c r="GQ113" s="3" t="s">
        <v>13</v>
      </c>
      <c r="HH113" s="3" t="s">
        <v>13</v>
      </c>
      <c r="HK113" s="3" t="s">
        <v>13</v>
      </c>
      <c r="IB113" s="3" t="s">
        <v>13</v>
      </c>
      <c r="IE113" s="3" t="s">
        <v>13</v>
      </c>
    </row>
    <row r="114" spans="17:239" x14ac:dyDescent="0.25">
      <c r="Q114" s="3" t="s">
        <v>13</v>
      </c>
      <c r="T114" s="3" t="s">
        <v>13</v>
      </c>
      <c r="AK114" s="3" t="s">
        <v>13</v>
      </c>
      <c r="BD114" s="3" t="s">
        <v>13</v>
      </c>
      <c r="BG114" s="3" t="s">
        <v>13</v>
      </c>
      <c r="BX114" s="3" t="s">
        <v>13</v>
      </c>
      <c r="CA114" s="3" t="s">
        <v>13</v>
      </c>
      <c r="CR114" s="3" t="s">
        <v>13</v>
      </c>
      <c r="CU114" s="3" t="s">
        <v>13</v>
      </c>
      <c r="DL114" s="3" t="s">
        <v>13</v>
      </c>
      <c r="DO114" s="3" t="s">
        <v>13</v>
      </c>
      <c r="EF114" s="3" t="s">
        <v>13</v>
      </c>
      <c r="EI114" s="3" t="s">
        <v>13</v>
      </c>
      <c r="EZ114" s="3" t="s">
        <v>13</v>
      </c>
      <c r="FC114" s="3" t="s">
        <v>13</v>
      </c>
      <c r="FT114" s="3" t="s">
        <v>13</v>
      </c>
      <c r="FW114" s="3" t="s">
        <v>13</v>
      </c>
      <c r="GN114" s="3" t="s">
        <v>13</v>
      </c>
      <c r="GQ114" s="3" t="s">
        <v>13</v>
      </c>
      <c r="HH114" s="3" t="s">
        <v>13</v>
      </c>
      <c r="HK114" s="3" t="s">
        <v>13</v>
      </c>
      <c r="IB114" s="3" t="s">
        <v>13</v>
      </c>
      <c r="IE114" s="3" t="s">
        <v>13</v>
      </c>
    </row>
    <row r="115" spans="17:239" x14ac:dyDescent="0.25">
      <c r="Q115" s="3" t="s">
        <v>13</v>
      </c>
      <c r="T115" s="3" t="s">
        <v>13</v>
      </c>
      <c r="AK115" s="3" t="s">
        <v>13</v>
      </c>
      <c r="BD115" s="3" t="s">
        <v>13</v>
      </c>
      <c r="BG115" s="3" t="s">
        <v>13</v>
      </c>
      <c r="BX115" s="3" t="s">
        <v>13</v>
      </c>
      <c r="CA115" s="3" t="s">
        <v>13</v>
      </c>
      <c r="CR115" s="3" t="s">
        <v>13</v>
      </c>
      <c r="CU115" s="3" t="s">
        <v>13</v>
      </c>
      <c r="DL115" s="3" t="s">
        <v>13</v>
      </c>
      <c r="DO115" s="3" t="s">
        <v>13</v>
      </c>
      <c r="EF115" s="3" t="s">
        <v>13</v>
      </c>
      <c r="EI115" s="3" t="s">
        <v>13</v>
      </c>
      <c r="EZ115" s="3" t="s">
        <v>13</v>
      </c>
      <c r="FC115" s="3" t="s">
        <v>13</v>
      </c>
      <c r="FT115" s="3" t="s">
        <v>13</v>
      </c>
      <c r="FW115" s="3" t="s">
        <v>13</v>
      </c>
      <c r="GN115" s="3" t="s">
        <v>13</v>
      </c>
      <c r="GQ115" s="3" t="s">
        <v>13</v>
      </c>
      <c r="HH115" s="3" t="s">
        <v>13</v>
      </c>
      <c r="HK115" s="3" t="s">
        <v>13</v>
      </c>
      <c r="IB115" s="3" t="s">
        <v>13</v>
      </c>
      <c r="IE115" s="3" t="s">
        <v>13</v>
      </c>
    </row>
    <row r="116" spans="17:239" x14ac:dyDescent="0.25">
      <c r="Q116" s="3" t="s">
        <v>13</v>
      </c>
      <c r="T116" s="3" t="s">
        <v>13</v>
      </c>
      <c r="AK116" s="3" t="s">
        <v>13</v>
      </c>
      <c r="BD116" s="3" t="s">
        <v>13</v>
      </c>
      <c r="BG116" s="3" t="s">
        <v>13</v>
      </c>
      <c r="BX116" s="3" t="s">
        <v>13</v>
      </c>
      <c r="CA116" s="3" t="s">
        <v>13</v>
      </c>
      <c r="CR116" s="3" t="s">
        <v>13</v>
      </c>
      <c r="CU116" s="3" t="s">
        <v>13</v>
      </c>
      <c r="DL116" s="3" t="s">
        <v>13</v>
      </c>
      <c r="DO116" s="3" t="s">
        <v>13</v>
      </c>
      <c r="EF116" s="3" t="s">
        <v>13</v>
      </c>
      <c r="EI116" s="3" t="s">
        <v>13</v>
      </c>
      <c r="EZ116" s="3" t="s">
        <v>13</v>
      </c>
      <c r="FC116" s="3" t="s">
        <v>13</v>
      </c>
      <c r="FT116" s="3" t="s">
        <v>13</v>
      </c>
      <c r="FW116" s="3" t="s">
        <v>13</v>
      </c>
      <c r="GN116" s="3" t="s">
        <v>13</v>
      </c>
      <c r="GQ116" s="3" t="s">
        <v>13</v>
      </c>
      <c r="HH116" s="3" t="s">
        <v>13</v>
      </c>
      <c r="HK116" s="3" t="s">
        <v>13</v>
      </c>
      <c r="IB116" s="3" t="s">
        <v>13</v>
      </c>
      <c r="IE116" s="3" t="s">
        <v>13</v>
      </c>
    </row>
    <row r="117" spans="17:239" x14ac:dyDescent="0.25">
      <c r="Q117" s="3" t="s">
        <v>13</v>
      </c>
      <c r="T117" s="3" t="s">
        <v>13</v>
      </c>
      <c r="AK117" s="3" t="s">
        <v>13</v>
      </c>
      <c r="BD117" s="3" t="s">
        <v>13</v>
      </c>
      <c r="BG117" s="3" t="s">
        <v>13</v>
      </c>
      <c r="BX117" s="3" t="s">
        <v>13</v>
      </c>
      <c r="CA117" s="3" t="s">
        <v>13</v>
      </c>
      <c r="CR117" s="3" t="s">
        <v>13</v>
      </c>
      <c r="CU117" s="3" t="s">
        <v>13</v>
      </c>
      <c r="DL117" s="3" t="s">
        <v>13</v>
      </c>
      <c r="DO117" s="3" t="s">
        <v>13</v>
      </c>
      <c r="EF117" s="3" t="s">
        <v>13</v>
      </c>
      <c r="EI117" s="3" t="s">
        <v>13</v>
      </c>
      <c r="EZ117" s="3" t="s">
        <v>13</v>
      </c>
      <c r="FC117" s="3" t="s">
        <v>13</v>
      </c>
      <c r="FT117" s="3" t="s">
        <v>13</v>
      </c>
      <c r="FW117" s="3" t="s">
        <v>13</v>
      </c>
      <c r="GN117" s="3" t="s">
        <v>13</v>
      </c>
      <c r="GQ117" s="3" t="s">
        <v>13</v>
      </c>
      <c r="HH117" s="3" t="s">
        <v>13</v>
      </c>
      <c r="HK117" s="3" t="s">
        <v>13</v>
      </c>
      <c r="IB117" s="3" t="s">
        <v>13</v>
      </c>
      <c r="IE117" s="3" t="s">
        <v>13</v>
      </c>
    </row>
    <row r="118" spans="17:239" x14ac:dyDescent="0.25">
      <c r="Q118" s="3" t="s">
        <v>13</v>
      </c>
      <c r="T118" s="3" t="s">
        <v>13</v>
      </c>
      <c r="AK118" s="3" t="s">
        <v>13</v>
      </c>
      <c r="BD118" s="3" t="s">
        <v>13</v>
      </c>
      <c r="BG118" s="3" t="s">
        <v>13</v>
      </c>
      <c r="BX118" s="3" t="s">
        <v>13</v>
      </c>
      <c r="CA118" s="3" t="s">
        <v>13</v>
      </c>
      <c r="CR118" s="3" t="s">
        <v>13</v>
      </c>
      <c r="CU118" s="3" t="s">
        <v>13</v>
      </c>
      <c r="DL118" s="3" t="s">
        <v>13</v>
      </c>
      <c r="DO118" s="3" t="s">
        <v>13</v>
      </c>
      <c r="EF118" s="3" t="s">
        <v>13</v>
      </c>
      <c r="EI118" s="3" t="s">
        <v>13</v>
      </c>
      <c r="EZ118" s="3" t="s">
        <v>13</v>
      </c>
      <c r="FC118" s="3" t="s">
        <v>13</v>
      </c>
      <c r="FT118" s="3" t="s">
        <v>13</v>
      </c>
      <c r="FW118" s="3" t="s">
        <v>13</v>
      </c>
      <c r="GN118" s="3" t="s">
        <v>13</v>
      </c>
      <c r="GQ118" s="3" t="s">
        <v>13</v>
      </c>
      <c r="HH118" s="3" t="s">
        <v>13</v>
      </c>
      <c r="HK118" s="3" t="s">
        <v>13</v>
      </c>
      <c r="IB118" s="3" t="s">
        <v>13</v>
      </c>
      <c r="IE118" s="3" t="s">
        <v>13</v>
      </c>
    </row>
    <row r="119" spans="17:239" x14ac:dyDescent="0.25">
      <c r="Q119" s="3" t="s">
        <v>13</v>
      </c>
      <c r="T119" s="3" t="s">
        <v>13</v>
      </c>
      <c r="AK119" s="3" t="s">
        <v>13</v>
      </c>
      <c r="BD119" s="3" t="s">
        <v>13</v>
      </c>
      <c r="BG119" s="3" t="s">
        <v>13</v>
      </c>
      <c r="BX119" s="3" t="s">
        <v>13</v>
      </c>
      <c r="CA119" s="3" t="s">
        <v>13</v>
      </c>
      <c r="CR119" s="3" t="s">
        <v>13</v>
      </c>
      <c r="CU119" s="3" t="s">
        <v>13</v>
      </c>
      <c r="DL119" s="3" t="s">
        <v>13</v>
      </c>
      <c r="DO119" s="3" t="s">
        <v>13</v>
      </c>
      <c r="EF119" s="3" t="s">
        <v>13</v>
      </c>
      <c r="EI119" s="3" t="s">
        <v>13</v>
      </c>
      <c r="EZ119" s="3" t="s">
        <v>13</v>
      </c>
      <c r="FC119" s="3" t="s">
        <v>13</v>
      </c>
      <c r="FT119" s="3" t="s">
        <v>13</v>
      </c>
      <c r="FW119" s="3" t="s">
        <v>13</v>
      </c>
      <c r="GN119" s="3" t="s">
        <v>13</v>
      </c>
      <c r="GQ119" s="3" t="s">
        <v>13</v>
      </c>
      <c r="HH119" s="3" t="s">
        <v>13</v>
      </c>
      <c r="HK119" s="3" t="s">
        <v>13</v>
      </c>
      <c r="IB119" s="3" t="s">
        <v>13</v>
      </c>
      <c r="IE119" s="3" t="s">
        <v>13</v>
      </c>
    </row>
    <row r="120" spans="17:239" x14ac:dyDescent="0.25">
      <c r="Q120" s="3" t="s">
        <v>13</v>
      </c>
      <c r="T120" s="3" t="s">
        <v>13</v>
      </c>
      <c r="AK120" s="3" t="s">
        <v>13</v>
      </c>
      <c r="BD120" s="3" t="s">
        <v>13</v>
      </c>
      <c r="BG120" s="3" t="s">
        <v>13</v>
      </c>
      <c r="BX120" s="3" t="s">
        <v>13</v>
      </c>
      <c r="CA120" s="3" t="s">
        <v>13</v>
      </c>
      <c r="CR120" s="3" t="s">
        <v>13</v>
      </c>
      <c r="CU120" s="3" t="s">
        <v>13</v>
      </c>
      <c r="DL120" s="3" t="s">
        <v>13</v>
      </c>
      <c r="DO120" s="3" t="s">
        <v>13</v>
      </c>
      <c r="EF120" s="3" t="s">
        <v>13</v>
      </c>
      <c r="EI120" s="3" t="s">
        <v>13</v>
      </c>
      <c r="EZ120" s="3" t="s">
        <v>13</v>
      </c>
      <c r="FC120" s="3" t="s">
        <v>13</v>
      </c>
      <c r="FT120" s="3" t="s">
        <v>13</v>
      </c>
      <c r="FW120" s="3" t="s">
        <v>13</v>
      </c>
      <c r="GN120" s="3" t="s">
        <v>13</v>
      </c>
      <c r="GQ120" s="3" t="s">
        <v>13</v>
      </c>
      <c r="HH120" s="3" t="s">
        <v>13</v>
      </c>
      <c r="HK120" s="3" t="s">
        <v>13</v>
      </c>
      <c r="IB120" s="3" t="s">
        <v>13</v>
      </c>
      <c r="IE120" s="3" t="s">
        <v>13</v>
      </c>
    </row>
    <row r="121" spans="17:239" x14ac:dyDescent="0.25">
      <c r="Q121" s="3" t="s">
        <v>13</v>
      </c>
      <c r="T121" s="3" t="s">
        <v>13</v>
      </c>
      <c r="AK121" s="3" t="s">
        <v>13</v>
      </c>
      <c r="BD121" s="3" t="s">
        <v>13</v>
      </c>
      <c r="BG121" s="3" t="s">
        <v>13</v>
      </c>
      <c r="BX121" s="3" t="s">
        <v>13</v>
      </c>
      <c r="CA121" s="3" t="s">
        <v>13</v>
      </c>
      <c r="CR121" s="3" t="s">
        <v>13</v>
      </c>
      <c r="CU121" s="3" t="s">
        <v>13</v>
      </c>
      <c r="DL121" s="3" t="s">
        <v>13</v>
      </c>
      <c r="DO121" s="3" t="s">
        <v>13</v>
      </c>
      <c r="EF121" s="3" t="s">
        <v>13</v>
      </c>
      <c r="EI121" s="3" t="s">
        <v>13</v>
      </c>
      <c r="EZ121" s="3" t="s">
        <v>13</v>
      </c>
      <c r="FC121" s="3" t="s">
        <v>13</v>
      </c>
      <c r="FT121" s="3" t="s">
        <v>13</v>
      </c>
      <c r="FW121" s="3" t="s">
        <v>13</v>
      </c>
      <c r="GN121" s="3" t="s">
        <v>13</v>
      </c>
      <c r="GQ121" s="3" t="s">
        <v>13</v>
      </c>
      <c r="HH121" s="3" t="s">
        <v>13</v>
      </c>
      <c r="HK121" s="3" t="s">
        <v>13</v>
      </c>
      <c r="IB121" s="3" t="s">
        <v>13</v>
      </c>
      <c r="IE121" s="3" t="s">
        <v>13</v>
      </c>
    </row>
    <row r="122" spans="17:239" x14ac:dyDescent="0.25">
      <c r="Q122" s="3" t="s">
        <v>13</v>
      </c>
      <c r="T122" s="3" t="s">
        <v>13</v>
      </c>
      <c r="AK122" s="3" t="s">
        <v>13</v>
      </c>
      <c r="BD122" s="3" t="s">
        <v>13</v>
      </c>
      <c r="BG122" s="3" t="s">
        <v>13</v>
      </c>
      <c r="BX122" s="3" t="s">
        <v>13</v>
      </c>
      <c r="CA122" s="3" t="s">
        <v>13</v>
      </c>
      <c r="CR122" s="3" t="s">
        <v>13</v>
      </c>
      <c r="CU122" s="3" t="s">
        <v>13</v>
      </c>
      <c r="DL122" s="3" t="s">
        <v>13</v>
      </c>
      <c r="DO122" s="3" t="s">
        <v>13</v>
      </c>
      <c r="EF122" s="3" t="s">
        <v>13</v>
      </c>
      <c r="EI122" s="3" t="s">
        <v>13</v>
      </c>
      <c r="EZ122" s="3" t="s">
        <v>13</v>
      </c>
      <c r="FC122" s="3" t="s">
        <v>13</v>
      </c>
      <c r="FT122" s="3" t="s">
        <v>13</v>
      </c>
      <c r="FW122" s="3" t="s">
        <v>13</v>
      </c>
      <c r="GN122" s="3" t="s">
        <v>13</v>
      </c>
      <c r="GQ122" s="3" t="s">
        <v>13</v>
      </c>
      <c r="HH122" s="3" t="s">
        <v>13</v>
      </c>
      <c r="HK122" s="3" t="s">
        <v>13</v>
      </c>
      <c r="IB122" s="3" t="s">
        <v>13</v>
      </c>
      <c r="IE122" s="3" t="s">
        <v>13</v>
      </c>
    </row>
    <row r="123" spans="17:239" x14ac:dyDescent="0.25">
      <c r="Q123" s="3" t="s">
        <v>13</v>
      </c>
      <c r="T123" s="3" t="s">
        <v>13</v>
      </c>
      <c r="AK123" s="3" t="s">
        <v>13</v>
      </c>
      <c r="BD123" s="3" t="s">
        <v>13</v>
      </c>
      <c r="BG123" s="3" t="s">
        <v>13</v>
      </c>
      <c r="BX123" s="3" t="s">
        <v>13</v>
      </c>
      <c r="CA123" s="3" t="s">
        <v>13</v>
      </c>
      <c r="CR123" s="3" t="s">
        <v>13</v>
      </c>
      <c r="CU123" s="3" t="s">
        <v>13</v>
      </c>
      <c r="DL123" s="3" t="s">
        <v>13</v>
      </c>
      <c r="DO123" s="3" t="s">
        <v>13</v>
      </c>
      <c r="EF123" s="3" t="s">
        <v>13</v>
      </c>
      <c r="EI123" s="3" t="s">
        <v>13</v>
      </c>
      <c r="EZ123" s="3" t="s">
        <v>13</v>
      </c>
      <c r="FC123" s="3" t="s">
        <v>13</v>
      </c>
      <c r="FT123" s="3" t="s">
        <v>13</v>
      </c>
      <c r="FW123" s="3" t="s">
        <v>13</v>
      </c>
      <c r="GN123" s="3" t="s">
        <v>13</v>
      </c>
      <c r="GQ123" s="3" t="s">
        <v>13</v>
      </c>
      <c r="HH123" s="3" t="s">
        <v>13</v>
      </c>
      <c r="HK123" s="3" t="s">
        <v>13</v>
      </c>
      <c r="IB123" s="3" t="s">
        <v>13</v>
      </c>
      <c r="IE123" s="3" t="s">
        <v>13</v>
      </c>
    </row>
    <row r="124" spans="17:239" x14ac:dyDescent="0.25">
      <c r="Q124" s="3" t="s">
        <v>13</v>
      </c>
      <c r="T124" s="3" t="s">
        <v>13</v>
      </c>
      <c r="AK124" s="3" t="s">
        <v>13</v>
      </c>
      <c r="BD124" s="3" t="s">
        <v>13</v>
      </c>
      <c r="BG124" s="3" t="s">
        <v>13</v>
      </c>
      <c r="BX124" s="3" t="s">
        <v>13</v>
      </c>
      <c r="CA124" s="3" t="s">
        <v>13</v>
      </c>
      <c r="CR124" s="3" t="s">
        <v>13</v>
      </c>
      <c r="CU124" s="3" t="s">
        <v>13</v>
      </c>
      <c r="DL124" s="3" t="s">
        <v>13</v>
      </c>
      <c r="DO124" s="3" t="s">
        <v>13</v>
      </c>
      <c r="EF124" s="3" t="s">
        <v>13</v>
      </c>
      <c r="EI124" s="3" t="s">
        <v>13</v>
      </c>
      <c r="EZ124" s="3" t="s">
        <v>13</v>
      </c>
      <c r="FC124" s="3" t="s">
        <v>13</v>
      </c>
      <c r="FT124" s="3" t="s">
        <v>13</v>
      </c>
      <c r="FW124" s="3" t="s">
        <v>13</v>
      </c>
      <c r="GN124" s="3" t="s">
        <v>13</v>
      </c>
      <c r="GQ124" s="3" t="s">
        <v>13</v>
      </c>
      <c r="HH124" s="3" t="s">
        <v>13</v>
      </c>
      <c r="HK124" s="3" t="s">
        <v>13</v>
      </c>
      <c r="IB124" s="3" t="s">
        <v>13</v>
      </c>
      <c r="IE124" s="3" t="s">
        <v>13</v>
      </c>
    </row>
    <row r="125" spans="17:239" x14ac:dyDescent="0.25">
      <c r="Q125" s="3" t="s">
        <v>13</v>
      </c>
      <c r="T125" s="3" t="s">
        <v>13</v>
      </c>
      <c r="AK125" s="3" t="s">
        <v>13</v>
      </c>
      <c r="BD125" s="3" t="s">
        <v>13</v>
      </c>
      <c r="BG125" s="3" t="s">
        <v>13</v>
      </c>
      <c r="BX125" s="3" t="s">
        <v>13</v>
      </c>
      <c r="CA125" s="3" t="s">
        <v>13</v>
      </c>
      <c r="CR125" s="3" t="s">
        <v>13</v>
      </c>
      <c r="CU125" s="3" t="s">
        <v>13</v>
      </c>
      <c r="DL125" s="3" t="s">
        <v>13</v>
      </c>
      <c r="DO125" s="3" t="s">
        <v>13</v>
      </c>
      <c r="EF125" s="3" t="s">
        <v>13</v>
      </c>
      <c r="EI125" s="3" t="s">
        <v>13</v>
      </c>
      <c r="EZ125" s="3" t="s">
        <v>13</v>
      </c>
      <c r="FC125" s="3" t="s">
        <v>13</v>
      </c>
      <c r="FT125" s="3" t="s">
        <v>13</v>
      </c>
      <c r="FW125" s="3" t="s">
        <v>13</v>
      </c>
      <c r="GN125" s="3" t="s">
        <v>13</v>
      </c>
      <c r="GQ125" s="3" t="s">
        <v>13</v>
      </c>
      <c r="HH125" s="3" t="s">
        <v>13</v>
      </c>
      <c r="HK125" s="3" t="s">
        <v>13</v>
      </c>
      <c r="IB125" s="3" t="s">
        <v>13</v>
      </c>
      <c r="IE125" s="3" t="s">
        <v>13</v>
      </c>
    </row>
    <row r="126" spans="17:239" x14ac:dyDescent="0.25">
      <c r="Q126" s="3" t="s">
        <v>13</v>
      </c>
      <c r="T126" s="3" t="s">
        <v>13</v>
      </c>
      <c r="AK126" s="3" t="s">
        <v>13</v>
      </c>
      <c r="BD126" s="3" t="s">
        <v>13</v>
      </c>
      <c r="BG126" s="3" t="s">
        <v>13</v>
      </c>
      <c r="BX126" s="3" t="s">
        <v>13</v>
      </c>
      <c r="CA126" s="3" t="s">
        <v>13</v>
      </c>
      <c r="CR126" s="3" t="s">
        <v>13</v>
      </c>
      <c r="CU126" s="3" t="s">
        <v>13</v>
      </c>
      <c r="DL126" s="3" t="s">
        <v>13</v>
      </c>
      <c r="DO126" s="3" t="s">
        <v>13</v>
      </c>
      <c r="EF126" s="3" t="s">
        <v>13</v>
      </c>
      <c r="EI126" s="3" t="s">
        <v>13</v>
      </c>
      <c r="EZ126" s="3" t="s">
        <v>13</v>
      </c>
      <c r="FC126" s="3" t="s">
        <v>13</v>
      </c>
      <c r="FT126" s="3" t="s">
        <v>13</v>
      </c>
      <c r="FW126" s="3" t="s">
        <v>13</v>
      </c>
      <c r="GN126" s="3" t="s">
        <v>13</v>
      </c>
      <c r="GQ126" s="3" t="s">
        <v>13</v>
      </c>
      <c r="HH126" s="3" t="s">
        <v>13</v>
      </c>
      <c r="HK126" s="3" t="s">
        <v>13</v>
      </c>
      <c r="IB126" s="3" t="s">
        <v>13</v>
      </c>
      <c r="IE126" s="3" t="s">
        <v>13</v>
      </c>
    </row>
    <row r="127" spans="17:239" x14ac:dyDescent="0.25">
      <c r="Q127" s="3" t="s">
        <v>13</v>
      </c>
      <c r="T127" s="3" t="s">
        <v>13</v>
      </c>
      <c r="AK127" s="3" t="s">
        <v>13</v>
      </c>
      <c r="BD127" s="3" t="s">
        <v>13</v>
      </c>
      <c r="BG127" s="3" t="s">
        <v>13</v>
      </c>
      <c r="BX127" s="3" t="s">
        <v>13</v>
      </c>
      <c r="CA127" s="3" t="s">
        <v>13</v>
      </c>
      <c r="CR127" s="3" t="s">
        <v>13</v>
      </c>
      <c r="CU127" s="3" t="s">
        <v>13</v>
      </c>
      <c r="DL127" s="3" t="s">
        <v>13</v>
      </c>
      <c r="DO127" s="3" t="s">
        <v>13</v>
      </c>
      <c r="EF127" s="3" t="s">
        <v>13</v>
      </c>
      <c r="EI127" s="3" t="s">
        <v>13</v>
      </c>
      <c r="EZ127" s="3" t="s">
        <v>13</v>
      </c>
      <c r="FC127" s="3" t="s">
        <v>13</v>
      </c>
      <c r="FT127" s="3" t="s">
        <v>13</v>
      </c>
      <c r="FW127" s="3" t="s">
        <v>13</v>
      </c>
      <c r="GN127" s="3" t="s">
        <v>13</v>
      </c>
      <c r="GQ127" s="3" t="s">
        <v>13</v>
      </c>
      <c r="HH127" s="3" t="s">
        <v>13</v>
      </c>
      <c r="HK127" s="3" t="s">
        <v>13</v>
      </c>
      <c r="IB127" s="3" t="s">
        <v>13</v>
      </c>
      <c r="IE127" s="3" t="s">
        <v>13</v>
      </c>
    </row>
    <row r="128" spans="17:239" x14ac:dyDescent="0.25">
      <c r="Q128" s="3" t="s">
        <v>13</v>
      </c>
      <c r="T128" s="3" t="s">
        <v>13</v>
      </c>
      <c r="AK128" s="3" t="s">
        <v>13</v>
      </c>
      <c r="BD128" s="3" t="s">
        <v>13</v>
      </c>
      <c r="BG128" s="3" t="s">
        <v>13</v>
      </c>
      <c r="BX128" s="3" t="s">
        <v>13</v>
      </c>
      <c r="CA128" s="3" t="s">
        <v>13</v>
      </c>
      <c r="CR128" s="3" t="s">
        <v>13</v>
      </c>
      <c r="CU128" s="3" t="s">
        <v>13</v>
      </c>
      <c r="DL128" s="3" t="s">
        <v>13</v>
      </c>
      <c r="DO128" s="3" t="s">
        <v>13</v>
      </c>
      <c r="EF128" s="3" t="s">
        <v>13</v>
      </c>
      <c r="EI128" s="3" t="s">
        <v>13</v>
      </c>
      <c r="EZ128" s="3" t="s">
        <v>13</v>
      </c>
      <c r="FC128" s="3" t="s">
        <v>13</v>
      </c>
      <c r="FT128" s="3" t="s">
        <v>13</v>
      </c>
      <c r="FW128" s="3" t="s">
        <v>13</v>
      </c>
      <c r="GN128" s="3" t="s">
        <v>13</v>
      </c>
      <c r="GQ128" s="3" t="s">
        <v>13</v>
      </c>
      <c r="HH128" s="3" t="s">
        <v>13</v>
      </c>
      <c r="HK128" s="3" t="s">
        <v>13</v>
      </c>
      <c r="IB128" s="3" t="s">
        <v>13</v>
      </c>
      <c r="IE128" s="3" t="s">
        <v>13</v>
      </c>
    </row>
    <row r="129" spans="17:239" x14ac:dyDescent="0.25">
      <c r="Q129" s="3" t="s">
        <v>13</v>
      </c>
      <c r="T129" s="3" t="s">
        <v>13</v>
      </c>
      <c r="AK129" s="3" t="s">
        <v>13</v>
      </c>
      <c r="BD129" s="3" t="s">
        <v>13</v>
      </c>
      <c r="BG129" s="3" t="s">
        <v>13</v>
      </c>
      <c r="BX129" s="3" t="s">
        <v>13</v>
      </c>
      <c r="CA129" s="3" t="s">
        <v>13</v>
      </c>
      <c r="CR129" s="3" t="s">
        <v>13</v>
      </c>
      <c r="CU129" s="3" t="s">
        <v>13</v>
      </c>
      <c r="DL129" s="3" t="s">
        <v>13</v>
      </c>
      <c r="DO129" s="3" t="s">
        <v>13</v>
      </c>
      <c r="EF129" s="3" t="s">
        <v>13</v>
      </c>
      <c r="EI129" s="3" t="s">
        <v>13</v>
      </c>
      <c r="EZ129" s="3" t="s">
        <v>13</v>
      </c>
      <c r="FC129" s="3" t="s">
        <v>13</v>
      </c>
      <c r="FT129" s="3" t="s">
        <v>13</v>
      </c>
      <c r="FW129" s="3" t="s">
        <v>13</v>
      </c>
      <c r="GN129" s="3" t="s">
        <v>13</v>
      </c>
      <c r="GQ129" s="3" t="s">
        <v>13</v>
      </c>
      <c r="HH129" s="3" t="s">
        <v>13</v>
      </c>
      <c r="HK129" s="3" t="s">
        <v>13</v>
      </c>
      <c r="IB129" s="3" t="s">
        <v>13</v>
      </c>
      <c r="IE129" s="3" t="s">
        <v>13</v>
      </c>
    </row>
  </sheetData>
  <mergeCells count="12">
    <mergeCell ref="HQ1:HS1"/>
    <mergeCell ref="F1:H1"/>
    <mergeCell ref="Z1:AB1"/>
    <mergeCell ref="AS1:AU1"/>
    <mergeCell ref="BM1:BO1"/>
    <mergeCell ref="CG1:CI1"/>
    <mergeCell ref="DA1:DC1"/>
    <mergeCell ref="DU1:DW1"/>
    <mergeCell ref="EO1:EQ1"/>
    <mergeCell ref="FI1:FK1"/>
    <mergeCell ref="GC1:GE1"/>
    <mergeCell ref="GW1:GY1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9F00D-3BE8-46C4-8743-633332B34430}">
  <dimension ref="A1:AR129"/>
  <sheetViews>
    <sheetView workbookViewId="0">
      <selection activeCell="R10" sqref="R10:T10"/>
    </sheetView>
  </sheetViews>
  <sheetFormatPr defaultColWidth="6.625" defaultRowHeight="14.25" x14ac:dyDescent="0.25"/>
  <cols>
    <col min="2" max="2" width="3.5" bestFit="1" customWidth="1"/>
    <col min="21" max="21" width="6.625" style="3"/>
  </cols>
  <sheetData>
    <row r="1" spans="1:44" x14ac:dyDescent="0.25">
      <c r="A1" t="s">
        <v>72</v>
      </c>
      <c r="C1" s="2" t="s">
        <v>11</v>
      </c>
      <c r="D1" s="2" t="s">
        <v>73</v>
      </c>
      <c r="E1" s="2" t="s">
        <v>39</v>
      </c>
      <c r="F1" s="2" t="s">
        <v>40</v>
      </c>
      <c r="G1" s="2" t="s">
        <v>74</v>
      </c>
      <c r="K1">
        <f>MIN(10,MAX(1,VLOOKUP(中間層!C2,A2:B13,2)))</f>
        <v>10</v>
      </c>
      <c r="L1" s="2" t="s">
        <v>11</v>
      </c>
      <c r="M1" s="2" t="s">
        <v>73</v>
      </c>
      <c r="N1" s="2" t="s">
        <v>39</v>
      </c>
      <c r="O1" s="2" t="s">
        <v>40</v>
      </c>
      <c r="P1" s="2" t="s">
        <v>74</v>
      </c>
      <c r="AK1" t="e">
        <f>temp!#REF!</f>
        <v>#REF!</v>
      </c>
    </row>
    <row r="2" spans="1:44" x14ac:dyDescent="0.25">
      <c r="A2">
        <v>200</v>
      </c>
      <c r="B2">
        <v>0</v>
      </c>
      <c r="C2">
        <f ca="1">解析!HZ8</f>
        <v>55.446632219999941</v>
      </c>
      <c r="D2">
        <f ca="1">解析!ID22</f>
        <v>103.10803447123536</v>
      </c>
      <c r="E2">
        <f ca="1">解析!ID44</f>
        <v>54.82108399224596</v>
      </c>
      <c r="F2">
        <f ca="1">解析!ID66</f>
        <v>44.853762820190205</v>
      </c>
      <c r="G2" s="2">
        <f ca="1">解析!ID96</f>
        <v>80.66510804193743</v>
      </c>
      <c r="L2">
        <f ca="1">OFFSET(A2,K1-1,0)</f>
        <v>800</v>
      </c>
      <c r="M2">
        <f t="shared" ref="M2:P4" ca="1" si="0">L2</f>
        <v>800</v>
      </c>
      <c r="N2">
        <f t="shared" ca="1" si="0"/>
        <v>800</v>
      </c>
      <c r="O2">
        <f t="shared" ca="1" si="0"/>
        <v>800</v>
      </c>
      <c r="P2">
        <f t="shared" ca="1" si="0"/>
        <v>800</v>
      </c>
      <c r="U2" s="4"/>
    </row>
    <row r="3" spans="1:44" x14ac:dyDescent="0.25">
      <c r="A3">
        <v>250</v>
      </c>
      <c r="B3">
        <f>B2+1</f>
        <v>1</v>
      </c>
      <c r="C3">
        <f ca="1">解析!HF8</f>
        <v>74.489847922840852</v>
      </c>
      <c r="D3">
        <f ca="1">解析!HJ22</f>
        <v>123.95648308385884</v>
      </c>
      <c r="E3">
        <f ca="1">解析!HJ44</f>
        <v>54.812234057324957</v>
      </c>
      <c r="F3">
        <f ca="1">解析!HJ66</f>
        <v>44.846538282621211</v>
      </c>
      <c r="G3" s="2">
        <f ca="1">解析!HJ96</f>
        <v>96.25112571982271</v>
      </c>
      <c r="L3">
        <f ca="1">OFFSET(A2,K1,0)</f>
        <v>1000</v>
      </c>
      <c r="M3">
        <f t="shared" ca="1" si="0"/>
        <v>1000</v>
      </c>
      <c r="N3">
        <f t="shared" ca="1" si="0"/>
        <v>1000</v>
      </c>
      <c r="O3">
        <f t="shared" ca="1" si="0"/>
        <v>1000</v>
      </c>
      <c r="P3">
        <f t="shared" ca="1" si="0"/>
        <v>1000</v>
      </c>
      <c r="U3" s="3" t="s">
        <v>13</v>
      </c>
      <c r="AQ3">
        <v>5</v>
      </c>
    </row>
    <row r="4" spans="1:44" x14ac:dyDescent="0.25">
      <c r="A4">
        <v>300</v>
      </c>
      <c r="B4">
        <f t="shared" ref="B4:B13" si="1">B3+1</f>
        <v>2</v>
      </c>
      <c r="C4">
        <f ca="1">解析!GL8</f>
        <v>85.89778263708665</v>
      </c>
      <c r="D4">
        <f ca="1">解析!GP22</f>
        <v>139.87947404118918</v>
      </c>
      <c r="E4">
        <f ca="1">解析!GP44</f>
        <v>54.826469493878172</v>
      </c>
      <c r="F4">
        <f ca="1">解析!GP66</f>
        <v>44.858201177208691</v>
      </c>
      <c r="G4" s="2">
        <f ca="1">解析!GP96</f>
        <v>107.4448943287417</v>
      </c>
      <c r="L4">
        <f ca="1">OFFSET(A2,K1+1,0)</f>
        <v>1230</v>
      </c>
      <c r="M4">
        <f t="shared" ca="1" si="0"/>
        <v>1230</v>
      </c>
      <c r="N4">
        <f t="shared" ca="1" si="0"/>
        <v>1230</v>
      </c>
      <c r="O4">
        <f t="shared" ca="1" si="0"/>
        <v>1230</v>
      </c>
      <c r="P4">
        <f t="shared" ca="1" si="0"/>
        <v>1230</v>
      </c>
      <c r="T4">
        <f>VALUE(MID(R26,5,13))</f>
        <v>50.000059999999998</v>
      </c>
      <c r="U4" s="8" t="e">
        <f>(T4-temp!#REF!)/T4</f>
        <v>#REF!</v>
      </c>
      <c r="AN4">
        <f>AN16</f>
        <v>-1000</v>
      </c>
      <c r="AO4">
        <f>AO5+35</f>
        <v>1265</v>
      </c>
    </row>
    <row r="5" spans="1:44" x14ac:dyDescent="0.25">
      <c r="A5">
        <v>350</v>
      </c>
      <c r="B5">
        <f t="shared" si="1"/>
        <v>3</v>
      </c>
      <c r="C5">
        <f ca="1">解析!FR8</f>
        <v>93.167361993991079</v>
      </c>
      <c r="D5">
        <f ca="1">解析!FV22</f>
        <v>152.57011093046557</v>
      </c>
      <c r="E5">
        <f ca="1">解析!FV44</f>
        <v>54.836642239149192</v>
      </c>
      <c r="F5">
        <f ca="1">解析!FV66</f>
        <v>44.86641475009003</v>
      </c>
      <c r="G5" s="2">
        <f ca="1">解析!FV96</f>
        <v>116.04015170326078</v>
      </c>
      <c r="L5">
        <f ca="1">OFFSET(C2,$K$1-1,0)</f>
        <v>110.75364640170932</v>
      </c>
      <c r="M5">
        <f ca="1">OFFSET(D2,$K$1-1,0)</f>
        <v>200.38015179940794</v>
      </c>
      <c r="N5">
        <f ca="1">OFFSET(E2,$K$1-1,0)</f>
        <v>54.871702143946067</v>
      </c>
      <c r="O5">
        <f ca="1">OFFSET(F2,$K$1-1,0)</f>
        <v>44.895259553541138</v>
      </c>
      <c r="P5">
        <f ca="1">OFFSET(G2,$K$1-1,0)</f>
        <v>145.50518209154444</v>
      </c>
      <c r="T5">
        <f>MAX(VALUE(MID(S46,5,13)),VALUE(MID(S46,22,13)))</f>
        <v>54.934060000000002</v>
      </c>
      <c r="U5" s="8">
        <f ca="1">(T5-temp!E7)/T5</f>
        <v>9.3036984872953523E-4</v>
      </c>
      <c r="AN5">
        <f t="shared" ref="AN5:AN8" si="2">AN17</f>
        <v>-1000</v>
      </c>
      <c r="AO5">
        <f>中間層!C2</f>
        <v>1230</v>
      </c>
      <c r="AQ5">
        <f>AN10</f>
        <v>-1000</v>
      </c>
      <c r="AR5">
        <f>AL14</f>
        <v>100</v>
      </c>
    </row>
    <row r="6" spans="1:44" x14ac:dyDescent="0.25">
      <c r="A6">
        <v>400</v>
      </c>
      <c r="B6">
        <f t="shared" si="1"/>
        <v>4</v>
      </c>
      <c r="C6">
        <f ca="1">解析!EX8</f>
        <v>98.073331206973123</v>
      </c>
      <c r="D6">
        <f ca="1">解析!FB22</f>
        <v>162.92071433284582</v>
      </c>
      <c r="E6">
        <f ca="1">解析!FB44</f>
        <v>54.846887108220528</v>
      </c>
      <c r="F6">
        <f ca="1">解析!FB66</f>
        <v>44.874775846214774</v>
      </c>
      <c r="G6" s="2">
        <f ca="1">解析!FB96</f>
        <v>122.7013210181008</v>
      </c>
      <c r="L6">
        <f ca="1">OFFSET(C2,$K$1,0)</f>
        <v>112.34119929999999</v>
      </c>
      <c r="M6">
        <f ca="1">OFFSET(D2,$K$1,0)</f>
        <v>207.08059048781598</v>
      </c>
      <c r="N6">
        <f ca="1">OFFSET(E2,$K$1,0)</f>
        <v>54.878139579419638</v>
      </c>
      <c r="O6">
        <f ca="1">OFFSET(F2,$K$1,0)</f>
        <v>44.90053309314996</v>
      </c>
      <c r="P6">
        <f ca="1">OFFSET(G2,$K$1,0)</f>
        <v>149.22404139718094</v>
      </c>
      <c r="T6">
        <f>MIN(VALUE(MID(S46,5,13)),VALUE(MID(S46,22,13)))</f>
        <v>44.8489</v>
      </c>
      <c r="U6" s="8">
        <f ca="1">(T6-temp!E8)/T6</f>
        <v>-1.2400852222668435E-3</v>
      </c>
      <c r="AN6">
        <f t="shared" si="2"/>
        <v>1000</v>
      </c>
      <c r="AO6">
        <f>AO5</f>
        <v>1230</v>
      </c>
      <c r="AQ6">
        <f>AQ5</f>
        <v>-1000</v>
      </c>
      <c r="AR6">
        <f>AL13+10</f>
        <v>110</v>
      </c>
    </row>
    <row r="7" spans="1:44" x14ac:dyDescent="0.25">
      <c r="A7">
        <v>450</v>
      </c>
      <c r="B7">
        <f t="shared" si="1"/>
        <v>5</v>
      </c>
      <c r="C7">
        <f ca="1">解析!ED8</f>
        <v>101.52661640511829</v>
      </c>
      <c r="D7">
        <f ca="1">解析!EH22</f>
        <v>171.15692122797</v>
      </c>
      <c r="E7">
        <f ca="1">解析!EH44</f>
        <v>54.84172894737987</v>
      </c>
      <c r="F7">
        <f ca="1">解析!EH66</f>
        <v>44.87053089711209</v>
      </c>
      <c r="G7" s="2">
        <f ca="1">解析!EH96</f>
        <v>127.97296990035227</v>
      </c>
      <c r="L7">
        <f ca="1">OFFSET(C2,$K$1+1,0)</f>
        <v>113.30318140000004</v>
      </c>
      <c r="M7">
        <f ca="1">OFFSET(D2,$K$1+1,0)</f>
        <v>211.24572233393343</v>
      </c>
      <c r="N7">
        <f ca="1">OFFSET(E2,$K$1+1,0)</f>
        <v>54.882951006907547</v>
      </c>
      <c r="O7">
        <f ca="1">OFFSET(F2,$K$1+1,0)</f>
        <v>44.904516458124832</v>
      </c>
      <c r="P7">
        <f ca="1">OFFSET(G2,$K$1+1,0)</f>
        <v>151.75044604994548</v>
      </c>
      <c r="T7">
        <f>VALUE(LEFT(T36,8))</f>
        <v>84.901179999999997</v>
      </c>
      <c r="U7" s="8" t="e">
        <f>(T7-temp!#REF!)/T7</f>
        <v>#REF!</v>
      </c>
      <c r="AN7">
        <f t="shared" si="2"/>
        <v>1000</v>
      </c>
      <c r="AO7">
        <f>AO4</f>
        <v>1265</v>
      </c>
      <c r="AQ7">
        <f ca="1">AK13-AQ3</f>
        <v>-223.92604256696671</v>
      </c>
      <c r="AR7">
        <f>AR6</f>
        <v>110</v>
      </c>
    </row>
    <row r="8" spans="1:44" x14ac:dyDescent="0.25">
      <c r="A8">
        <v>500</v>
      </c>
      <c r="B8">
        <f t="shared" si="1"/>
        <v>6</v>
      </c>
      <c r="C8">
        <f ca="1">解析!DJ8</f>
        <v>104.03984890506381</v>
      </c>
      <c r="D8">
        <f ca="1">解析!DN22</f>
        <v>177.9376431430847</v>
      </c>
      <c r="E8">
        <f ca="1">解析!DN44</f>
        <v>54.84976758619171</v>
      </c>
      <c r="F8">
        <f ca="1">解析!DN66</f>
        <v>44.87711244274594</v>
      </c>
      <c r="G8" s="2">
        <f ca="1">解析!DN96</f>
        <v>132.1628908112354</v>
      </c>
      <c r="K8" s="2" t="s">
        <v>35</v>
      </c>
      <c r="L8">
        <f ca="1">L2^2*(L3-L4)-L3^2*(L2-L4)+L4^2*(L2-L3)</f>
        <v>-19780000</v>
      </c>
      <c r="M8">
        <f ca="1">M2^2*(M3-M4)-M3^2*(M2-M4)+M4^2*(M2-M3)</f>
        <v>-19780000</v>
      </c>
      <c r="N8">
        <f ca="1">N2^2*(N3-N4)-N3^2*(N2-N4)+N4^2*(N2-N3)</f>
        <v>-19780000</v>
      </c>
      <c r="O8">
        <f ca="1">O2^2*(O3-O4)-O3^2*(O2-O4)+O4^2*(O2-O3)</f>
        <v>-19780000</v>
      </c>
      <c r="P8">
        <f ca="1">P2^2*(P3-P4)-P3^2*(P2-P4)+P4^2*(P2-P3)</f>
        <v>-19780000</v>
      </c>
      <c r="AN8">
        <f t="shared" si="2"/>
        <v>-1000</v>
      </c>
      <c r="AO8">
        <f>AO7</f>
        <v>1265</v>
      </c>
      <c r="AQ8">
        <f ca="1">AK12-AQ3</f>
        <v>-223.92604256696671</v>
      </c>
      <c r="AR8">
        <f>AL11+10</f>
        <v>128</v>
      </c>
    </row>
    <row r="9" spans="1:44" x14ac:dyDescent="0.25">
      <c r="A9">
        <v>600</v>
      </c>
      <c r="B9">
        <f t="shared" si="1"/>
        <v>7</v>
      </c>
      <c r="C9">
        <f ca="1">解析!CP8</f>
        <v>107.37248669137482</v>
      </c>
      <c r="D9">
        <f ca="1">解析!CT22</f>
        <v>188.16347850631121</v>
      </c>
      <c r="E9">
        <f ca="1">解析!CT44</f>
        <v>54.860161268079736</v>
      </c>
      <c r="F9">
        <f ca="1">解析!CT66</f>
        <v>44.885696744004122</v>
      </c>
      <c r="G9" s="2">
        <f ca="1">解析!CT96</f>
        <v>138.29623095805033</v>
      </c>
      <c r="K9" s="2" t="s">
        <v>24</v>
      </c>
      <c r="L9">
        <f ca="1">(L5*(L3-L4)-L6*(L2-L4)+L7*(L2-L3))/L8</f>
        <v>-8.7331014462507487E-6</v>
      </c>
      <c r="M9">
        <f ca="1">(M5*(M3-M4)-M6*(M2-M4)+M7*(M2-M3))/M8</f>
        <v>-3.579749894390088E-5</v>
      </c>
      <c r="N9">
        <f ca="1">(N5*(N3-N4)-N6*(N2-N4)+N7*(N2-N3))/N8</f>
        <v>-2.6204482373178297E-8</v>
      </c>
      <c r="O9">
        <f ca="1">(O5*(O3-O4)-O6*(O2-O4)+O7*(O2-O3))/O8</f>
        <v>-2.104353463365562E-8</v>
      </c>
      <c r="P9">
        <f ca="1">(P5*(P3-P4)-P6*(P2-P4)+P7*(P2-P3))/P8</f>
        <v>-1.769750807601046E-5</v>
      </c>
      <c r="AQ9">
        <f ca="1">AK11+AQ3</f>
        <v>-100.62286116696697</v>
      </c>
      <c r="AR9">
        <f>AR8</f>
        <v>128</v>
      </c>
    </row>
    <row r="10" spans="1:44" x14ac:dyDescent="0.25">
      <c r="A10">
        <v>700</v>
      </c>
      <c r="B10">
        <f t="shared" si="1"/>
        <v>8</v>
      </c>
      <c r="C10">
        <f ca="1">解析!BV8</f>
        <v>109.41487179999993</v>
      </c>
      <c r="D10">
        <f ca="1">解析!BZ22</f>
        <v>195.32457457138673</v>
      </c>
      <c r="E10">
        <f ca="1">解析!BZ44</f>
        <v>54.866545567220065</v>
      </c>
      <c r="F10">
        <f ca="1">解析!BZ66</f>
        <v>44.890994015320572</v>
      </c>
      <c r="G10" s="2">
        <f ca="1">解析!BZ96</f>
        <v>142.60270444075226</v>
      </c>
      <c r="K10" s="2" t="s">
        <v>25</v>
      </c>
      <c r="L10">
        <f ca="1">(L2^2*(L6-L7)-L3^2*(L5-L7)+L4^2*(L5-L6))/L8</f>
        <v>2.3657347094704899E-2</v>
      </c>
      <c r="M10">
        <f ca="1">(M2^2*(M6-M7)-M3^2*(M5-M7)+M4^2*(M5-M6))/M8</f>
        <v>9.7937691541061772E-2</v>
      </c>
      <c r="N10">
        <f ca="1">(N2^2*(N6-N7)-N3^2*(N5-N7)+N4^2*(N5-N6))/N8</f>
        <v>7.9355245639435525E-5</v>
      </c>
      <c r="O10">
        <f ca="1">(O2^2*(O6-O7)-O3^2*(O5-O7)+O4^2*(O5-O6))/O8</f>
        <v>6.4246060384795411E-5</v>
      </c>
      <c r="P10">
        <f ca="1">(P2^2*(P6-P7)-P3^2*(P5-P7)+P4^2*(P5-P6))/P8</f>
        <v>5.0449811065001307E-2</v>
      </c>
      <c r="AK10">
        <f ca="1">-AK16</f>
        <v>-105.62286116696697</v>
      </c>
      <c r="AL10">
        <f>AL16</f>
        <v>100</v>
      </c>
      <c r="AN10">
        <v>-1000</v>
      </c>
      <c r="AO10">
        <v>-35</v>
      </c>
      <c r="AQ10">
        <f ca="1">AK10+AQ3</f>
        <v>-100.62286116696697</v>
      </c>
      <c r="AR10">
        <f>AL10+10</f>
        <v>110</v>
      </c>
    </row>
    <row r="11" spans="1:44" x14ac:dyDescent="0.25">
      <c r="A11">
        <v>800</v>
      </c>
      <c r="B11">
        <f t="shared" si="1"/>
        <v>9</v>
      </c>
      <c r="C11">
        <f ca="1">解析!BB8</f>
        <v>110.75364640170932</v>
      </c>
      <c r="D11">
        <f ca="1">解析!BF22</f>
        <v>200.38015179940794</v>
      </c>
      <c r="E11">
        <f ca="1">解析!BF44</f>
        <v>54.871702143946067</v>
      </c>
      <c r="F11">
        <f ca="1">解析!BF66</f>
        <v>44.895259553541138</v>
      </c>
      <c r="G11" s="2">
        <f ca="1">解析!BF96</f>
        <v>145.50518209154444</v>
      </c>
      <c r="K11" s="2" t="s">
        <v>26</v>
      </c>
      <c r="L11">
        <f ca="1">(L2^2*(L3*L7-L4*L6)-L3^2*(L2*L7-L4*L5)+L4^2*(L2*L6-L3*L5))/L8</f>
        <v>97.416953651545484</v>
      </c>
      <c r="M11">
        <f ca="1">(M2^2*(M3*M7-M4*M6)-M3^2*(M2*M7-M4*M5)+M4^2*(M2*M6-M3*M5))/M8</f>
        <v>144.94039789065562</v>
      </c>
      <c r="N11">
        <f ca="1">(N2^2*(N3*N7-N4*N6)-N3^2*(N2*N7-N4*N5)+N4^2*(N2*N6-N3*N5))/N8</f>
        <v>54.824988816153578</v>
      </c>
      <c r="O11">
        <f ca="1">(O2^2*(O3*O7-O4*O6)-O3^2*(O2*O7-O4*O5)+O4^2*(O2*O6-O3*O5))/O8</f>
        <v>44.857330567398883</v>
      </c>
      <c r="P11">
        <f ca="1">(P2^2*(P3*P7-P4*P6)-P3^2*(P2*P7-P4*P5)+P4^2*(P2*P6-P3*P5))/P8</f>
        <v>116.47173840819032</v>
      </c>
      <c r="AK11">
        <f ca="1">-AK17</f>
        <v>-105.62286116696697</v>
      </c>
      <c r="AL11">
        <f>AL17</f>
        <v>118</v>
      </c>
      <c r="AN11">
        <f>AN10</f>
        <v>-1000</v>
      </c>
      <c r="AO11">
        <v>0</v>
      </c>
      <c r="AQ11">
        <f ca="1">-AQ10</f>
        <v>100.62286116696697</v>
      </c>
      <c r="AR11">
        <f>AR10</f>
        <v>110</v>
      </c>
    </row>
    <row r="12" spans="1:44" x14ac:dyDescent="0.25">
      <c r="A12">
        <v>1000</v>
      </c>
      <c r="B12">
        <f t="shared" si="1"/>
        <v>10</v>
      </c>
      <c r="C12">
        <f ca="1">解析!AI8</f>
        <v>112.34119929999999</v>
      </c>
      <c r="D12">
        <f ca="1">解析!AM22</f>
        <v>207.08059048781598</v>
      </c>
      <c r="E12">
        <f ca="1">解析!AM44</f>
        <v>54.878139579419638</v>
      </c>
      <c r="F12">
        <f ca="1">解析!AM66</f>
        <v>44.90053309314996</v>
      </c>
      <c r="G12" s="2">
        <f ca="1">解析!AM96</f>
        <v>149.22404139718094</v>
      </c>
      <c r="L12">
        <f ca="1">(L9*中間層!$C$2+L10)*中間層!$C$2+L11</f>
        <v>113.30318139999976</v>
      </c>
      <c r="M12">
        <f ca="1">(M9*中間層!$C$2+M10)*中間層!$C$2+M11</f>
        <v>211.24572233393394</v>
      </c>
      <c r="N12">
        <f ca="1">(N9*中間層!$C$2+N10)*中間層!$C$2+N11</f>
        <v>54.882951006907703</v>
      </c>
      <c r="O12">
        <f ca="1">(O9*中間層!$C$2+O10)*中間層!$C$2+O11</f>
        <v>44.904516458124924</v>
      </c>
      <c r="P12">
        <f ca="1">(P9*中間層!$C$2+P10)*中間層!$C$2+P11</f>
        <v>151.75044604994571</v>
      </c>
      <c r="R12" s="2" t="s">
        <v>42</v>
      </c>
      <c r="S12" s="2" t="s">
        <v>43</v>
      </c>
      <c r="T12" s="2" t="s">
        <v>71</v>
      </c>
      <c r="AK12">
        <f ca="1">-AK18</f>
        <v>-218.92604256696671</v>
      </c>
      <c r="AL12">
        <f>AL18</f>
        <v>118</v>
      </c>
      <c r="AN12">
        <f>-AN10</f>
        <v>1000</v>
      </c>
      <c r="AO12">
        <v>0</v>
      </c>
      <c r="AQ12">
        <f ca="1">-AQ9</f>
        <v>100.62286116696697</v>
      </c>
      <c r="AR12">
        <f>AR9</f>
        <v>128</v>
      </c>
    </row>
    <row r="13" spans="1:44" x14ac:dyDescent="0.25">
      <c r="A13">
        <v>1230</v>
      </c>
      <c r="B13">
        <f t="shared" si="1"/>
        <v>11</v>
      </c>
      <c r="C13">
        <f ca="1">解析!O8</f>
        <v>113.30318140000004</v>
      </c>
      <c r="D13">
        <f ca="1">解析!S22</f>
        <v>211.24572233393343</v>
      </c>
      <c r="E13">
        <f ca="1">解析!S44</f>
        <v>54.882951006907547</v>
      </c>
      <c r="F13">
        <f ca="1">解析!S66</f>
        <v>44.904516458124832</v>
      </c>
      <c r="G13" s="2">
        <f ca="1">解析!S96</f>
        <v>151.75044604994548</v>
      </c>
      <c r="R13" s="5" t="s">
        <v>0</v>
      </c>
      <c r="S13" t="s">
        <v>0</v>
      </c>
      <c r="T13" t="s">
        <v>0</v>
      </c>
      <c r="U13" s="3" t="s">
        <v>13</v>
      </c>
      <c r="AK13">
        <f ca="1">-AK19</f>
        <v>-218.92604256696671</v>
      </c>
      <c r="AL13">
        <f>AL19</f>
        <v>100</v>
      </c>
      <c r="AN13">
        <f>AN12</f>
        <v>1000</v>
      </c>
      <c r="AO13">
        <f>AO10</f>
        <v>-35</v>
      </c>
      <c r="AQ13">
        <f ca="1">-AQ8</f>
        <v>223.92604256696671</v>
      </c>
      <c r="AR13">
        <f>AR8</f>
        <v>128</v>
      </c>
    </row>
    <row r="14" spans="1:44" x14ac:dyDescent="0.25">
      <c r="R14" s="5" t="s">
        <v>14</v>
      </c>
      <c r="S14" t="s">
        <v>84</v>
      </c>
      <c r="T14" t="s">
        <v>75</v>
      </c>
      <c r="U14" s="3" t="s">
        <v>13</v>
      </c>
      <c r="AK14">
        <f ca="1">-AK20</f>
        <v>-105.62286116696697</v>
      </c>
      <c r="AL14">
        <f>AL20</f>
        <v>100</v>
      </c>
      <c r="AN14">
        <f>AN10</f>
        <v>-1000</v>
      </c>
      <c r="AO14">
        <f>AO10</f>
        <v>-35</v>
      </c>
      <c r="AQ14">
        <f ca="1">-AQ7</f>
        <v>223.92604256696671</v>
      </c>
      <c r="AR14">
        <f>AR7</f>
        <v>110</v>
      </c>
    </row>
    <row r="15" spans="1:44" x14ac:dyDescent="0.25">
      <c r="R15" s="5"/>
      <c r="S15" t="s">
        <v>85</v>
      </c>
      <c r="T15" t="s">
        <v>76</v>
      </c>
      <c r="U15" s="3" t="s">
        <v>13</v>
      </c>
      <c r="AQ15">
        <f>-AQ6</f>
        <v>1000</v>
      </c>
      <c r="AR15">
        <f>AR6</f>
        <v>110</v>
      </c>
    </row>
    <row r="16" spans="1:44" x14ac:dyDescent="0.25">
      <c r="R16" s="5" t="s">
        <v>1</v>
      </c>
      <c r="U16" s="3" t="s">
        <v>13</v>
      </c>
      <c r="AK16">
        <f ca="1">temp!E4/2</f>
        <v>105.62286116696697</v>
      </c>
      <c r="AL16">
        <f>中間層!C3</f>
        <v>100</v>
      </c>
      <c r="AN16">
        <f>AN10</f>
        <v>-1000</v>
      </c>
      <c r="AO16">
        <v>0</v>
      </c>
      <c r="AQ16">
        <f>-AQ5</f>
        <v>1000</v>
      </c>
      <c r="AR16">
        <f>AR5</f>
        <v>100</v>
      </c>
    </row>
    <row r="17" spans="18:41" x14ac:dyDescent="0.25">
      <c r="R17" s="5" t="s">
        <v>15</v>
      </c>
      <c r="S17" t="s">
        <v>1</v>
      </c>
      <c r="T17" t="s">
        <v>1</v>
      </c>
      <c r="U17" s="3" t="s">
        <v>13</v>
      </c>
      <c r="AK17">
        <f ca="1">AK16</f>
        <v>105.62286116696697</v>
      </c>
      <c r="AL17">
        <f>AL16+18</f>
        <v>118</v>
      </c>
      <c r="AN17">
        <f>AN16</f>
        <v>-1000</v>
      </c>
      <c r="AO17">
        <f>中間層!C2</f>
        <v>1230</v>
      </c>
    </row>
    <row r="18" spans="18:41" x14ac:dyDescent="0.25">
      <c r="R18" s="5"/>
      <c r="S18" t="s">
        <v>86</v>
      </c>
      <c r="T18" t="s">
        <v>77</v>
      </c>
      <c r="U18" s="3" t="s">
        <v>13</v>
      </c>
      <c r="AK18">
        <f ca="1">AK19</f>
        <v>218.92604256696671</v>
      </c>
      <c r="AL18">
        <f>AL17</f>
        <v>118</v>
      </c>
      <c r="AN18">
        <f>-AN17</f>
        <v>1000</v>
      </c>
      <c r="AO18">
        <f>AO17</f>
        <v>1230</v>
      </c>
    </row>
    <row r="19" spans="18:41" x14ac:dyDescent="0.25">
      <c r="R19" s="5" t="s">
        <v>2</v>
      </c>
      <c r="S19" t="s">
        <v>87</v>
      </c>
      <c r="T19" t="s">
        <v>78</v>
      </c>
      <c r="U19" s="3" t="s">
        <v>13</v>
      </c>
      <c r="AK19">
        <f ca="1">AK16+temp!E3</f>
        <v>218.92604256696671</v>
      </c>
      <c r="AL19">
        <f>AL16</f>
        <v>100</v>
      </c>
      <c r="AN19">
        <f>AN18</f>
        <v>1000</v>
      </c>
      <c r="AO19">
        <v>0</v>
      </c>
    </row>
    <row r="20" spans="18:41" x14ac:dyDescent="0.25">
      <c r="R20" s="5" t="s">
        <v>16</v>
      </c>
      <c r="U20" s="3" t="s">
        <v>13</v>
      </c>
      <c r="AK20">
        <f ca="1">AK16</f>
        <v>105.62286116696697</v>
      </c>
      <c r="AL20">
        <f>AL16</f>
        <v>100</v>
      </c>
      <c r="AN20">
        <f>AN16</f>
        <v>-1000</v>
      </c>
      <c r="AO20">
        <v>0</v>
      </c>
    </row>
    <row r="21" spans="18:41" x14ac:dyDescent="0.25">
      <c r="R21" s="5"/>
      <c r="S21" t="s">
        <v>2</v>
      </c>
      <c r="T21" t="s">
        <v>2</v>
      </c>
      <c r="U21" s="3" t="s">
        <v>13</v>
      </c>
    </row>
    <row r="22" spans="18:41" x14ac:dyDescent="0.25">
      <c r="R22" s="5" t="s">
        <v>3</v>
      </c>
      <c r="S22" t="s">
        <v>17</v>
      </c>
      <c r="T22" t="s">
        <v>17</v>
      </c>
      <c r="U22" s="3" t="s">
        <v>13</v>
      </c>
    </row>
    <row r="23" spans="18:41" x14ac:dyDescent="0.25">
      <c r="R23" s="5" t="s">
        <v>18</v>
      </c>
      <c r="U23" s="3" t="s">
        <v>13</v>
      </c>
    </row>
    <row r="24" spans="18:41" x14ac:dyDescent="0.25">
      <c r="R24" s="5"/>
      <c r="S24" t="s">
        <v>3</v>
      </c>
      <c r="T24" t="s">
        <v>3</v>
      </c>
      <c r="U24" s="3" t="s">
        <v>13</v>
      </c>
      <c r="AK24">
        <v>375.61642964724797</v>
      </c>
    </row>
    <row r="25" spans="18:41" x14ac:dyDescent="0.25">
      <c r="R25" s="5" t="s">
        <v>4</v>
      </c>
      <c r="S25" t="s">
        <v>19</v>
      </c>
      <c r="T25" t="s">
        <v>19</v>
      </c>
      <c r="U25" s="3" t="s">
        <v>13</v>
      </c>
    </row>
    <row r="26" spans="18:41" x14ac:dyDescent="0.25">
      <c r="R26" s="5" t="s">
        <v>20</v>
      </c>
      <c r="U26" s="3" t="s">
        <v>13</v>
      </c>
    </row>
    <row r="27" spans="18:41" x14ac:dyDescent="0.25">
      <c r="R27" s="5"/>
      <c r="S27" t="s">
        <v>4</v>
      </c>
      <c r="T27" t="s">
        <v>4</v>
      </c>
      <c r="U27" s="3" t="s">
        <v>13</v>
      </c>
    </row>
    <row r="28" spans="18:41" x14ac:dyDescent="0.25">
      <c r="R28" s="5" t="s">
        <v>5</v>
      </c>
      <c r="S28" t="s">
        <v>88</v>
      </c>
      <c r="T28" t="s">
        <v>79</v>
      </c>
      <c r="U28" s="3" t="s">
        <v>13</v>
      </c>
    </row>
    <row r="29" spans="18:41" x14ac:dyDescent="0.25">
      <c r="R29" s="5" t="s">
        <v>21</v>
      </c>
      <c r="S29" t="s">
        <v>89</v>
      </c>
      <c r="T29" t="s">
        <v>80</v>
      </c>
      <c r="U29" s="3" t="s">
        <v>13</v>
      </c>
    </row>
    <row r="30" spans="18:41" x14ac:dyDescent="0.25">
      <c r="R30" s="5"/>
      <c r="U30" s="3" t="s">
        <v>13</v>
      </c>
    </row>
    <row r="31" spans="18:41" x14ac:dyDescent="0.25">
      <c r="R31" s="5" t="s">
        <v>6</v>
      </c>
      <c r="S31" t="s">
        <v>5</v>
      </c>
      <c r="T31" t="s">
        <v>5</v>
      </c>
      <c r="U31" s="3" t="s">
        <v>13</v>
      </c>
    </row>
    <row r="32" spans="18:41" x14ac:dyDescent="0.25">
      <c r="R32" s="5" t="s">
        <v>21</v>
      </c>
      <c r="S32" t="s">
        <v>90</v>
      </c>
      <c r="T32" t="s">
        <v>81</v>
      </c>
      <c r="U32" s="3" t="s">
        <v>13</v>
      </c>
    </row>
    <row r="33" spans="18:21" x14ac:dyDescent="0.25">
      <c r="R33" s="5"/>
      <c r="S33" t="s">
        <v>91</v>
      </c>
      <c r="T33" t="s">
        <v>82</v>
      </c>
      <c r="U33" s="3" t="s">
        <v>13</v>
      </c>
    </row>
    <row r="34" spans="18:21" x14ac:dyDescent="0.25">
      <c r="R34" s="5" t="s">
        <v>51</v>
      </c>
      <c r="U34" s="3" t="s">
        <v>13</v>
      </c>
    </row>
    <row r="35" spans="18:21" x14ac:dyDescent="0.25">
      <c r="R35" s="5" t="s">
        <v>52</v>
      </c>
      <c r="S35" t="s">
        <v>8</v>
      </c>
      <c r="T35" t="s">
        <v>8</v>
      </c>
      <c r="U35" s="3" t="s">
        <v>13</v>
      </c>
    </row>
    <row r="36" spans="18:21" x14ac:dyDescent="0.25">
      <c r="R36" s="5"/>
      <c r="S36" s="1">
        <v>89.697800000000001</v>
      </c>
      <c r="T36" s="1">
        <v>84.901179999999997</v>
      </c>
      <c r="U36" s="3" t="s">
        <v>13</v>
      </c>
    </row>
    <row r="37" spans="18:21" x14ac:dyDescent="0.25">
      <c r="R37" s="5" t="s">
        <v>7</v>
      </c>
      <c r="U37" s="3" t="s">
        <v>13</v>
      </c>
    </row>
    <row r="38" spans="18:21" x14ac:dyDescent="0.25">
      <c r="R38" s="5" t="s">
        <v>20</v>
      </c>
      <c r="S38" t="s">
        <v>6</v>
      </c>
      <c r="T38" t="s">
        <v>6</v>
      </c>
      <c r="U38" s="3" t="s">
        <v>13</v>
      </c>
    </row>
    <row r="39" spans="18:21" x14ac:dyDescent="0.25">
      <c r="R39" s="5"/>
      <c r="S39" t="s">
        <v>92</v>
      </c>
      <c r="T39" t="s">
        <v>62</v>
      </c>
      <c r="U39" s="3" t="s">
        <v>13</v>
      </c>
    </row>
    <row r="40" spans="18:21" x14ac:dyDescent="0.25">
      <c r="R40" s="5"/>
      <c r="S40" t="s">
        <v>61</v>
      </c>
      <c r="T40" t="s">
        <v>63</v>
      </c>
      <c r="U40" s="3" t="s">
        <v>13</v>
      </c>
    </row>
    <row r="41" spans="18:21" x14ac:dyDescent="0.25">
      <c r="R41" s="5"/>
      <c r="U41" s="3" t="s">
        <v>13</v>
      </c>
    </row>
    <row r="42" spans="18:21" x14ac:dyDescent="0.25">
      <c r="R42" s="5"/>
      <c r="S42" t="s">
        <v>51</v>
      </c>
      <c r="T42" t="s">
        <v>51</v>
      </c>
      <c r="U42" s="3" t="s">
        <v>13</v>
      </c>
    </row>
    <row r="43" spans="18:21" x14ac:dyDescent="0.25">
      <c r="S43" t="s">
        <v>53</v>
      </c>
      <c r="T43" t="s">
        <v>53</v>
      </c>
      <c r="U43" s="3" t="s">
        <v>13</v>
      </c>
    </row>
    <row r="44" spans="18:21" x14ac:dyDescent="0.25">
      <c r="U44" s="3" t="s">
        <v>13</v>
      </c>
    </row>
    <row r="45" spans="18:21" x14ac:dyDescent="0.25">
      <c r="S45" t="s">
        <v>7</v>
      </c>
      <c r="T45" t="s">
        <v>7</v>
      </c>
      <c r="U45" s="3" t="s">
        <v>13</v>
      </c>
    </row>
    <row r="46" spans="18:21" x14ac:dyDescent="0.25">
      <c r="S46" t="s">
        <v>93</v>
      </c>
      <c r="T46" t="s">
        <v>83</v>
      </c>
      <c r="U46" s="3" t="s">
        <v>13</v>
      </c>
    </row>
    <row r="50" spans="21:21" x14ac:dyDescent="0.25">
      <c r="U50" s="3" t="s">
        <v>13</v>
      </c>
    </row>
    <row r="51" spans="21:21" x14ac:dyDescent="0.25">
      <c r="U51" s="3" t="s">
        <v>13</v>
      </c>
    </row>
    <row r="52" spans="21:21" x14ac:dyDescent="0.25">
      <c r="U52" s="3" t="s">
        <v>13</v>
      </c>
    </row>
    <row r="53" spans="21:21" x14ac:dyDescent="0.25">
      <c r="U53" s="3" t="s">
        <v>13</v>
      </c>
    </row>
    <row r="54" spans="21:21" x14ac:dyDescent="0.25">
      <c r="U54" s="3" t="s">
        <v>13</v>
      </c>
    </row>
    <row r="55" spans="21:21" x14ac:dyDescent="0.25">
      <c r="U55" s="3" t="s">
        <v>13</v>
      </c>
    </row>
    <row r="56" spans="21:21" x14ac:dyDescent="0.25">
      <c r="U56" s="3" t="s">
        <v>13</v>
      </c>
    </row>
    <row r="57" spans="21:21" x14ac:dyDescent="0.25">
      <c r="U57" s="3" t="s">
        <v>13</v>
      </c>
    </row>
    <row r="58" spans="21:21" x14ac:dyDescent="0.25">
      <c r="U58" s="3" t="s">
        <v>13</v>
      </c>
    </row>
    <row r="59" spans="21:21" x14ac:dyDescent="0.25">
      <c r="U59" s="3" t="s">
        <v>13</v>
      </c>
    </row>
    <row r="60" spans="21:21" x14ac:dyDescent="0.25">
      <c r="U60" s="3" t="s">
        <v>13</v>
      </c>
    </row>
    <row r="61" spans="21:21" x14ac:dyDescent="0.25">
      <c r="U61" s="3" t="s">
        <v>13</v>
      </c>
    </row>
    <row r="62" spans="21:21" x14ac:dyDescent="0.25">
      <c r="U62" s="3" t="s">
        <v>13</v>
      </c>
    </row>
    <row r="63" spans="21:21" x14ac:dyDescent="0.25">
      <c r="U63" s="3" t="s">
        <v>13</v>
      </c>
    </row>
    <row r="64" spans="21:21" x14ac:dyDescent="0.25">
      <c r="U64" s="3" t="s">
        <v>13</v>
      </c>
    </row>
    <row r="65" spans="21:21" x14ac:dyDescent="0.25">
      <c r="U65" s="3" t="s">
        <v>13</v>
      </c>
    </row>
    <row r="66" spans="21:21" x14ac:dyDescent="0.25">
      <c r="U66" s="3" t="s">
        <v>13</v>
      </c>
    </row>
    <row r="67" spans="21:21" x14ac:dyDescent="0.25">
      <c r="U67" s="3" t="s">
        <v>13</v>
      </c>
    </row>
    <row r="68" spans="21:21" x14ac:dyDescent="0.25">
      <c r="U68" s="3" t="s">
        <v>13</v>
      </c>
    </row>
    <row r="69" spans="21:21" x14ac:dyDescent="0.25">
      <c r="U69" s="3" t="s">
        <v>13</v>
      </c>
    </row>
    <row r="70" spans="21:21" x14ac:dyDescent="0.25">
      <c r="U70" s="3" t="s">
        <v>13</v>
      </c>
    </row>
    <row r="71" spans="21:21" x14ac:dyDescent="0.25">
      <c r="U71" s="3" t="s">
        <v>13</v>
      </c>
    </row>
    <row r="72" spans="21:21" x14ac:dyDescent="0.25">
      <c r="U72" s="3" t="s">
        <v>13</v>
      </c>
    </row>
    <row r="73" spans="21:21" x14ac:dyDescent="0.25">
      <c r="U73" s="3" t="s">
        <v>13</v>
      </c>
    </row>
    <row r="74" spans="21:21" x14ac:dyDescent="0.25">
      <c r="U74" s="3" t="s">
        <v>13</v>
      </c>
    </row>
    <row r="75" spans="21:21" x14ac:dyDescent="0.25">
      <c r="U75" s="3" t="s">
        <v>13</v>
      </c>
    </row>
    <row r="76" spans="21:21" x14ac:dyDescent="0.25">
      <c r="U76" s="3" t="s">
        <v>13</v>
      </c>
    </row>
    <row r="77" spans="21:21" x14ac:dyDescent="0.25">
      <c r="U77" s="3" t="s">
        <v>13</v>
      </c>
    </row>
    <row r="78" spans="21:21" x14ac:dyDescent="0.25">
      <c r="U78" s="3" t="s">
        <v>13</v>
      </c>
    </row>
    <row r="79" spans="21:21" x14ac:dyDescent="0.25">
      <c r="U79" s="3" t="s">
        <v>13</v>
      </c>
    </row>
    <row r="80" spans="21:21" x14ac:dyDescent="0.25">
      <c r="U80" s="3" t="s">
        <v>13</v>
      </c>
    </row>
    <row r="81" spans="21:21" x14ac:dyDescent="0.25">
      <c r="U81" s="3" t="s">
        <v>13</v>
      </c>
    </row>
    <row r="82" spans="21:21" x14ac:dyDescent="0.25">
      <c r="U82" s="3" t="s">
        <v>13</v>
      </c>
    </row>
    <row r="83" spans="21:21" x14ac:dyDescent="0.25">
      <c r="U83" s="3" t="s">
        <v>13</v>
      </c>
    </row>
    <row r="84" spans="21:21" x14ac:dyDescent="0.25">
      <c r="U84" s="3" t="s">
        <v>13</v>
      </c>
    </row>
    <row r="85" spans="21:21" x14ac:dyDescent="0.25">
      <c r="U85" s="3" t="s">
        <v>13</v>
      </c>
    </row>
    <row r="86" spans="21:21" x14ac:dyDescent="0.25">
      <c r="U86" s="3" t="s">
        <v>13</v>
      </c>
    </row>
    <row r="87" spans="21:21" x14ac:dyDescent="0.25">
      <c r="U87" s="3" t="s">
        <v>13</v>
      </c>
    </row>
    <row r="88" spans="21:21" x14ac:dyDescent="0.25">
      <c r="U88" s="3" t="s">
        <v>13</v>
      </c>
    </row>
    <row r="89" spans="21:21" x14ac:dyDescent="0.25">
      <c r="U89" s="3" t="s">
        <v>13</v>
      </c>
    </row>
    <row r="90" spans="21:21" x14ac:dyDescent="0.25">
      <c r="U90" s="3" t="s">
        <v>13</v>
      </c>
    </row>
    <row r="91" spans="21:21" x14ac:dyDescent="0.25">
      <c r="U91" s="3" t="s">
        <v>13</v>
      </c>
    </row>
    <row r="92" spans="21:21" x14ac:dyDescent="0.25">
      <c r="U92" s="3" t="s">
        <v>13</v>
      </c>
    </row>
    <row r="93" spans="21:21" x14ac:dyDescent="0.25">
      <c r="U93" s="3" t="s">
        <v>13</v>
      </c>
    </row>
    <row r="94" spans="21:21" x14ac:dyDescent="0.25">
      <c r="U94" s="3" t="s">
        <v>13</v>
      </c>
    </row>
    <row r="95" spans="21:21" x14ac:dyDescent="0.25">
      <c r="U95" s="3" t="s">
        <v>13</v>
      </c>
    </row>
    <row r="96" spans="21:21" x14ac:dyDescent="0.25">
      <c r="U96" s="3" t="s">
        <v>13</v>
      </c>
    </row>
    <row r="97" spans="21:21" x14ac:dyDescent="0.25">
      <c r="U97" s="3" t="s">
        <v>13</v>
      </c>
    </row>
    <row r="98" spans="21:21" x14ac:dyDescent="0.25">
      <c r="U98" s="3" t="s">
        <v>13</v>
      </c>
    </row>
    <row r="99" spans="21:21" x14ac:dyDescent="0.25">
      <c r="U99" s="3" t="s">
        <v>13</v>
      </c>
    </row>
    <row r="100" spans="21:21" x14ac:dyDescent="0.25">
      <c r="U100" s="3" t="s">
        <v>13</v>
      </c>
    </row>
    <row r="101" spans="21:21" x14ac:dyDescent="0.25">
      <c r="U101" s="3" t="s">
        <v>13</v>
      </c>
    </row>
    <row r="102" spans="21:21" x14ac:dyDescent="0.25">
      <c r="U102" s="3" t="s">
        <v>13</v>
      </c>
    </row>
    <row r="103" spans="21:21" x14ac:dyDescent="0.25">
      <c r="U103" s="3" t="s">
        <v>13</v>
      </c>
    </row>
    <row r="104" spans="21:21" x14ac:dyDescent="0.25">
      <c r="U104" s="3" t="s">
        <v>13</v>
      </c>
    </row>
    <row r="105" spans="21:21" x14ac:dyDescent="0.25">
      <c r="U105" s="3" t="s">
        <v>13</v>
      </c>
    </row>
    <row r="106" spans="21:21" x14ac:dyDescent="0.25">
      <c r="U106" s="3" t="s">
        <v>13</v>
      </c>
    </row>
    <row r="107" spans="21:21" x14ac:dyDescent="0.25">
      <c r="U107" s="3" t="s">
        <v>13</v>
      </c>
    </row>
    <row r="108" spans="21:21" x14ac:dyDescent="0.25">
      <c r="U108" s="3" t="s">
        <v>13</v>
      </c>
    </row>
    <row r="109" spans="21:21" x14ac:dyDescent="0.25">
      <c r="U109" s="3" t="s">
        <v>13</v>
      </c>
    </row>
    <row r="110" spans="21:21" x14ac:dyDescent="0.25">
      <c r="U110" s="3" t="s">
        <v>13</v>
      </c>
    </row>
    <row r="111" spans="21:21" x14ac:dyDescent="0.25">
      <c r="U111" s="3" t="s">
        <v>13</v>
      </c>
    </row>
    <row r="112" spans="21:21" x14ac:dyDescent="0.25">
      <c r="U112" s="3" t="s">
        <v>13</v>
      </c>
    </row>
    <row r="113" spans="21:21" x14ac:dyDescent="0.25">
      <c r="U113" s="3" t="s">
        <v>13</v>
      </c>
    </row>
    <row r="114" spans="21:21" x14ac:dyDescent="0.25">
      <c r="U114" s="3" t="s">
        <v>13</v>
      </c>
    </row>
    <row r="115" spans="21:21" x14ac:dyDescent="0.25">
      <c r="U115" s="3" t="s">
        <v>13</v>
      </c>
    </row>
    <row r="116" spans="21:21" x14ac:dyDescent="0.25">
      <c r="U116" s="3" t="s">
        <v>13</v>
      </c>
    </row>
    <row r="117" spans="21:21" x14ac:dyDescent="0.25">
      <c r="U117" s="3" t="s">
        <v>13</v>
      </c>
    </row>
    <row r="118" spans="21:21" x14ac:dyDescent="0.25">
      <c r="U118" s="3" t="s">
        <v>13</v>
      </c>
    </row>
    <row r="119" spans="21:21" x14ac:dyDescent="0.25">
      <c r="U119" s="3" t="s">
        <v>13</v>
      </c>
    </row>
    <row r="120" spans="21:21" x14ac:dyDescent="0.25">
      <c r="U120" s="3" t="s">
        <v>13</v>
      </c>
    </row>
    <row r="121" spans="21:21" x14ac:dyDescent="0.25">
      <c r="U121" s="3" t="s">
        <v>13</v>
      </c>
    </row>
    <row r="122" spans="21:21" x14ac:dyDescent="0.25">
      <c r="U122" s="3" t="s">
        <v>13</v>
      </c>
    </row>
    <row r="123" spans="21:21" x14ac:dyDescent="0.25">
      <c r="U123" s="3" t="s">
        <v>13</v>
      </c>
    </row>
    <row r="124" spans="21:21" x14ac:dyDescent="0.25">
      <c r="U124" s="3" t="s">
        <v>13</v>
      </c>
    </row>
    <row r="125" spans="21:21" x14ac:dyDescent="0.25">
      <c r="U125" s="3" t="s">
        <v>13</v>
      </c>
    </row>
    <row r="126" spans="21:21" x14ac:dyDescent="0.25">
      <c r="U126" s="3" t="s">
        <v>13</v>
      </c>
    </row>
    <row r="127" spans="21:21" x14ac:dyDescent="0.25">
      <c r="U127" s="3" t="s">
        <v>13</v>
      </c>
    </row>
    <row r="128" spans="21:21" x14ac:dyDescent="0.25">
      <c r="U128" s="3" t="s">
        <v>13</v>
      </c>
    </row>
    <row r="129" spans="21:21" x14ac:dyDescent="0.25">
      <c r="U129" s="3" t="s">
        <v>13</v>
      </c>
    </row>
  </sheetData>
  <sortState xmlns:xlrd2="http://schemas.microsoft.com/office/spreadsheetml/2017/richdata2" ref="A2:A13">
    <sortCondition ref="A2:A13"/>
  </sortState>
  <phoneticPr fontId="1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ReadMe</vt:lpstr>
      <vt:lpstr>表面層</vt:lpstr>
      <vt:lpstr>中間層</vt:lpstr>
      <vt:lpstr>MShξ</vt:lpstr>
      <vt:lpstr>temp</vt:lpstr>
      <vt:lpstr>解析</vt:lpstr>
      <vt:lpstr>ST矩形hξ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usui</dc:creator>
  <cp:lastModifiedBy>有三 碓井</cp:lastModifiedBy>
  <dcterms:created xsi:type="dcterms:W3CDTF">2015-05-24T13:50:29Z</dcterms:created>
  <dcterms:modified xsi:type="dcterms:W3CDTF">2023-09-23T02:53:41Z</dcterms:modified>
</cp:coreProperties>
</file>